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Motoharu Takanashi\Downloads\20250325ICP用標準溶液\関東化学\ICP混合標準液F\"/>
    </mc:Choice>
  </mc:AlternateContent>
  <xr:revisionPtr revIDLastSave="0" documentId="13_ncr:1_{BD4B1691-AB2C-4EF7-AB21-A278144E5A98}" xr6:coauthVersionLast="47" xr6:coauthVersionMax="47" xr10:uidLastSave="{00000000-0000-0000-0000-000000000000}"/>
  <bookViews>
    <workbookView xWindow="3360" yWindow="345" windowWidth="23100" windowHeight="15720" tabRatio="678" xr2:uid="{00000000-000D-0000-FFFF-FFFF00000000}"/>
  </bookViews>
  <sheets>
    <sheet name="申請書（1ページ）" sheetId="7" r:id="rId1"/>
    <sheet name="申請書（別紙A）" sheetId="3" r:id="rId2"/>
    <sheet name="申請書（別紙B）" sheetId="12" r:id="rId3"/>
    <sheet name="申請要領" sheetId="6" r:id="rId4"/>
    <sheet name="env" sheetId="10" state="hidden" r:id="rId5"/>
  </sheets>
  <definedNames>
    <definedName name="_xlnm._FilterDatabase" localSheetId="1" hidden="1">'申請書（別紙A）'!$A$4:$F$28</definedName>
    <definedName name="EndOfLine">env!$A$22</definedName>
    <definedName name="Next">INDIRECT(ADDRESS(ROW() + 1, COLUMN()))</definedName>
    <definedName name="Prev">INDIRECT(ADDRESS(ROW() - 1, COLUMN()))</definedName>
    <definedName name="Prevs">OFFSET(INDIRECT(ADDRESS(1, COLUMN())),,, ROW() - 1)</definedName>
    <definedName name="_xlnm.Print_Area" localSheetId="0">'申請書（1ページ）'!$A$1:$F$44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 i="10" l="1"/>
  <c r="B5" i="3"/>
  <c r="I1" i="12"/>
  <c r="I2" i="12"/>
  <c r="E25" i="7"/>
  <c r="C5" i="3" s="1"/>
  <c r="E5" i="3"/>
  <c r="F5" i="3"/>
  <c r="E26" i="7"/>
  <c r="D5" i="3" s="1"/>
  <c r="H2" i="3"/>
  <c r="E3" i="10"/>
  <c r="D36" i="7"/>
  <c r="D37" i="7"/>
  <c r="D38" i="7"/>
  <c r="D35" i="7"/>
  <c r="C40" i="7" a="1"/>
  <c r="C40" i="7" s="1"/>
  <c r="I18" i="10"/>
  <c r="O9" i="10"/>
  <c r="L7" i="10"/>
  <c r="E4" i="10"/>
  <c r="E2" i="10"/>
  <c r="B2" i="10" a="1"/>
  <c r="B2" i="10" s="1"/>
  <c r="H1" i="3"/>
  <c r="O21" i="10"/>
  <c r="A21" i="10" a="1"/>
  <c r="E21" i="10"/>
  <c r="L21" i="10"/>
  <c r="I21" i="10"/>
  <c r="I22" i="10" a="1"/>
  <c r="I22" i="10" l="1"/>
  <c r="A21" i="10"/>
  <c r="R17" i="10"/>
  <c r="R3" i="10"/>
  <c r="R12" i="10"/>
  <c r="R7" i="10"/>
  <c r="R16" i="10"/>
  <c r="R11" i="10"/>
  <c r="R18" i="10"/>
  <c r="R13" i="10"/>
  <c r="R8" i="10"/>
  <c r="R6" i="10"/>
  <c r="R2" i="10"/>
  <c r="R15" i="10"/>
  <c r="R10" i="10"/>
  <c r="R5" i="10"/>
  <c r="R14" i="10"/>
  <c r="R9" i="10"/>
  <c r="R4" i="10"/>
  <c r="E22" i="10" a="1"/>
  <c r="L22" i="10" a="1"/>
  <c r="O22" i="10" a="1"/>
  <c r="O22" i="10" l="1"/>
  <c r="E22" i="10"/>
  <c r="L22" i="10"/>
  <c r="T2" i="10"/>
  <c r="U2" i="10" l="1" a="1"/>
  <c r="U2" i="10" s="1"/>
  <c r="T3" i="10"/>
  <c r="T4" i="10" l="1"/>
  <c r="U3" i="10" a="1"/>
  <c r="U3" i="10" s="1"/>
  <c r="U4" i="10" l="1" a="1"/>
  <c r="U4" i="10" s="1"/>
  <c r="T5" i="10"/>
  <c r="T6" i="10" l="1"/>
  <c r="U5" i="10" a="1"/>
  <c r="U5" i="10" s="1"/>
  <c r="U21" i="10"/>
  <c r="T7" i="10" l="1"/>
  <c r="U6" i="10" a="1"/>
  <c r="U6" i="10" s="1"/>
  <c r="U22" i="10" a="1"/>
  <c r="U22" i="10" l="1"/>
  <c r="U7" i="10" a="1"/>
  <c r="U7" i="10" s="1"/>
  <c r="T8" i="10"/>
  <c r="U8" i="10" l="1" a="1"/>
  <c r="U8" i="10" s="1"/>
  <c r="T9" i="10"/>
  <c r="T10" i="10" l="1"/>
  <c r="U9" i="10" a="1"/>
  <c r="U9" i="10" s="1"/>
  <c r="T11" i="10" l="1"/>
  <c r="U10" i="10" a="1"/>
  <c r="U10" i="10" s="1"/>
  <c r="T12" i="10" l="1"/>
  <c r="U11" i="10" a="1"/>
  <c r="U11" i="10" s="1"/>
  <c r="T13" i="10" l="1"/>
  <c r="U12" i="10" a="1"/>
  <c r="U12" i="10" s="1"/>
  <c r="T14" i="10" l="1"/>
  <c r="U13" i="10" a="1"/>
  <c r="U13" i="10" s="1"/>
  <c r="T15" i="10" l="1"/>
  <c r="U14" i="10" a="1"/>
  <c r="U14" i="10" s="1"/>
  <c r="T16" i="10" l="1"/>
  <c r="U15" i="10" a="1"/>
  <c r="U15" i="10" s="1"/>
  <c r="U16" i="10" l="1" a="1"/>
  <c r="U16" i="10" s="1"/>
  <c r="T17" i="10"/>
  <c r="T18" i="10" l="1"/>
  <c r="U18" i="10" s="1" a="1"/>
  <c r="U18" i="10" s="1"/>
  <c r="U17" i="10" a="1"/>
  <c r="U17"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<sst xmlns="http://schemas.openxmlformats.org/spreadsheetml/2006/main" count="252" uniqueCount="187">
  <si>
    <t>機器分析評価センター利用申請書（教職員用）</t>
    <rPh sb="0" eb="2">
      <t>キキ</t>
    </rPh>
    <rPh sb="2" eb="4">
      <t>ブンセキ</t>
    </rPh>
    <rPh sb="4" eb="6">
      <t>ヒョウカ</t>
    </rPh>
    <rPh sb="10" eb="12">
      <t>リヨウ</t>
    </rPh>
    <rPh sb="12" eb="15">
      <t>シンセイショ</t>
    </rPh>
    <rPh sb="16" eb="19">
      <t>キョウショクイン</t>
    </rPh>
    <rPh sb="19" eb="20">
      <t>ヨウ</t>
    </rPh>
    <phoneticPr fontId="2"/>
  </si>
  <si>
    <t>機器分析評価センター長　殿</t>
    <rPh sb="0" eb="2">
      <t>キキ</t>
    </rPh>
    <rPh sb="2" eb="4">
      <t>ブンセキ</t>
    </rPh>
    <rPh sb="4" eb="6">
      <t>ヒョウカ</t>
    </rPh>
    <rPh sb="10" eb="11">
      <t>チョウ</t>
    </rPh>
    <rPh sb="12" eb="13">
      <t>ドノ</t>
    </rPh>
    <phoneticPr fontId="2"/>
  </si>
  <si>
    <t>申請日：</t>
    <rPh sb="0" eb="2">
      <t>シンセイ</t>
    </rPh>
    <rPh sb="2" eb="3">
      <t>ビ</t>
    </rPh>
    <phoneticPr fontId="2"/>
  </si>
  <si>
    <t>西暦でご入力ください</t>
    <rPh sb="0" eb="2">
      <t>セイレキ</t>
    </rPh>
    <rPh sb="4" eb="6">
      <t>ニュウリョク</t>
    </rPh>
    <phoneticPr fontId="2"/>
  </si>
  <si>
    <t>利用責任者　職名：</t>
    <rPh sb="0" eb="2">
      <t>リヨウ</t>
    </rPh>
    <rPh sb="2" eb="5">
      <t>セキニンシャ</t>
    </rPh>
    <rPh sb="6" eb="8">
      <t>ショクメイ</t>
    </rPh>
    <phoneticPr fontId="2"/>
  </si>
  <si>
    <t>氏名：</t>
    <rPh sb="0" eb="2">
      <t>シメイ</t>
    </rPh>
    <phoneticPr fontId="2"/>
  </si>
  <si>
    <t>　研究推進機構機器分析評価センター（以下、「センター」という。）利用細則の「利用等の手続」に基づき下記のとおり申請します。</t>
    <rPh sb="1" eb="3">
      <t>ケンキュウ</t>
    </rPh>
    <rPh sb="3" eb="5">
      <t>スイシン</t>
    </rPh>
    <rPh sb="5" eb="7">
      <t>キコウ</t>
    </rPh>
    <rPh sb="7" eb="9">
      <t>キキ</t>
    </rPh>
    <rPh sb="9" eb="11">
      <t>ブンセキ</t>
    </rPh>
    <rPh sb="11" eb="13">
      <t>ヒョウカ</t>
    </rPh>
    <rPh sb="32" eb="34">
      <t>リヨウ</t>
    </rPh>
    <rPh sb="34" eb="36">
      <t>サイソク</t>
    </rPh>
    <rPh sb="45" eb="46">
      <t>モト</t>
    </rPh>
    <rPh sb="48" eb="50">
      <t>カキ</t>
    </rPh>
    <rPh sb="54" eb="56">
      <t>シンセイ</t>
    </rPh>
    <phoneticPr fontId="2"/>
  </si>
  <si>
    <t>利用責任者の誓約事項</t>
    <rPh sb="0" eb="5">
      <t>リヨウセキニンシャ</t>
    </rPh>
    <rPh sb="6" eb="8">
      <t>セイヤク</t>
    </rPh>
    <rPh sb="8" eb="10">
      <t>ジコウ</t>
    </rPh>
    <phoneticPr fontId="2"/>
  </si>
  <si>
    <t>センターの利用に当たっては、本申請書に記載した利用者全員にセンター利用細則を遵守させます。　</t>
    <rPh sb="19" eb="21">
      <t>キサイ</t>
    </rPh>
    <rPh sb="23" eb="25">
      <t>リヨウ</t>
    </rPh>
    <rPh sb="26" eb="28">
      <t>ゼンイン</t>
    </rPh>
    <rPh sb="32" eb="34">
      <t>リヨウ</t>
    </rPh>
    <rPh sb="34" eb="36">
      <t>サイソク</t>
    </rPh>
    <rPh sb="37" eb="39">
      <t>ジュンシュ</t>
    </rPh>
    <phoneticPr fontId="2"/>
  </si>
  <si>
    <t>_
_</t>
    <phoneticPr fontId="2"/>
  </si>
  <si>
    <t>当該利用者にはセンターの利用者説明会を受講させ、その内容を遵守させます。</t>
    <rPh sb="0" eb="2">
      <t>トウガイ</t>
    </rPh>
    <rPh sb="2" eb="5">
      <t>リヨウシャ</t>
    </rPh>
    <phoneticPr fontId="2"/>
  </si>
  <si>
    <t>_</t>
    <phoneticPr fontId="2"/>
  </si>
  <si>
    <t>当該利用者に対して安全衛生管理の責任を持ち、センターに持ち込む化学物質についてはリスクアセスメントに基づいて適切に作業させることを誓約します。</t>
    <phoneticPr fontId="2"/>
  </si>
  <si>
    <t>本申請における機器の利用範囲は、本学での教育研究目的での用途に限るものとし、これに該当しない営利又は非営利団体との共同利用等は含まないことを誓約します。</t>
    <rPh sb="16" eb="18">
      <t>ホンガク</t>
    </rPh>
    <rPh sb="20" eb="22">
      <t>キョウイク</t>
    </rPh>
    <rPh sb="22" eb="24">
      <t>ケンキュウ</t>
    </rPh>
    <rPh sb="69" eb="71">
      <t>セイヤク</t>
    </rPh>
    <phoneticPr fontId="2"/>
  </si>
  <si>
    <t>申請年度</t>
    <rPh sb="0" eb="2">
      <t>シンセイ</t>
    </rPh>
    <rPh sb="2" eb="4">
      <t>ネンド</t>
    </rPh>
    <phoneticPr fontId="2"/>
  </si>
  <si>
    <t>申請区分</t>
    <rPh sb="0" eb="2">
      <t>シンセイ</t>
    </rPh>
    <rPh sb="2" eb="4">
      <t>クブン</t>
    </rPh>
    <phoneticPr fontId="2"/>
  </si>
  <si>
    <t>利用責任者</t>
    <rPh sb="0" eb="2">
      <t>リヨウ</t>
    </rPh>
    <rPh sb="2" eb="5">
      <t>セキニンシャ</t>
    </rPh>
    <phoneticPr fontId="2"/>
  </si>
  <si>
    <t>（主所属）部局　</t>
    <rPh sb="5" eb="7">
      <t>ブキョク</t>
    </rPh>
    <phoneticPr fontId="2"/>
  </si>
  <si>
    <t>(ドロップダウンから選択するか手入力ください)</t>
    <phoneticPr fontId="2"/>
  </si>
  <si>
    <t>学科等</t>
    <rPh sb="0" eb="1">
      <t>カ</t>
    </rPh>
    <rPh sb="1" eb="2">
      <t>トウ</t>
    </rPh>
    <phoneticPr fontId="2"/>
  </si>
  <si>
    <t>研究室名</t>
    <rPh sb="0" eb="3">
      <t>ケンキュウシツ</t>
    </rPh>
    <rPh sb="3" eb="4">
      <t>メイ</t>
    </rPh>
    <phoneticPr fontId="2"/>
  </si>
  <si>
    <t>職名</t>
    <rPh sb="0" eb="1">
      <t>ショク</t>
    </rPh>
    <rPh sb="1" eb="2">
      <t>メイ</t>
    </rPh>
    <phoneticPr fontId="2"/>
  </si>
  <si>
    <t>氏名</t>
    <rPh sb="0" eb="1">
      <t>シ</t>
    </rPh>
    <rPh sb="1" eb="2">
      <t>メイ</t>
    </rPh>
    <phoneticPr fontId="2"/>
  </si>
  <si>
    <t>教職員番号</t>
    <rPh sb="0" eb="3">
      <t>キョウショクイン</t>
    </rPh>
    <rPh sb="3" eb="5">
      <t>バンゴウ</t>
    </rPh>
    <phoneticPr fontId="2"/>
  </si>
  <si>
    <t>内線番号</t>
    <rPh sb="0" eb="2">
      <t>ナイセン</t>
    </rPh>
    <rPh sb="2" eb="4">
      <t>バンゴウ</t>
    </rPh>
    <phoneticPr fontId="2"/>
  </si>
  <si>
    <t>Eメールアドレス</t>
    <phoneticPr fontId="2"/>
  </si>
  <si>
    <t>大学連携研究設備
ネットワーク</t>
    <rPh sb="0" eb="2">
      <t>ダイガク</t>
    </rPh>
    <rPh sb="2" eb="4">
      <t>レンケイ</t>
    </rPh>
    <rPh sb="4" eb="6">
      <t>ケンキュウ</t>
    </rPh>
    <rPh sb="6" eb="8">
      <t>セツビ</t>
    </rPh>
    <phoneticPr fontId="2"/>
  </si>
  <si>
    <t xml:space="preserve"> 登録希望</t>
    <rPh sb="1" eb="3">
      <t>トウロク</t>
    </rPh>
    <rPh sb="3" eb="5">
      <t>キボウ</t>
    </rPh>
    <phoneticPr fontId="2"/>
  </si>
  <si>
    <t>所管(一般財源)名称</t>
    <rPh sb="0" eb="2">
      <t>ショカン</t>
    </rPh>
    <rPh sb="3" eb="5">
      <t>イッパン</t>
    </rPh>
    <rPh sb="5" eb="7">
      <t>ザイゲン</t>
    </rPh>
    <rPh sb="8" eb="10">
      <t>メイショウ</t>
    </rPh>
    <phoneticPr fontId="2"/>
  </si>
  <si>
    <t>所管コード</t>
    <rPh sb="0" eb="2">
      <t>ショカン</t>
    </rPh>
    <phoneticPr fontId="2"/>
  </si>
  <si>
    <t>※</t>
    <phoneticPr fontId="2"/>
  </si>
  <si>
    <t>クリーム色の欄が記入箇所です。</t>
    <rPh sb="4" eb="5">
      <t>イロ</t>
    </rPh>
    <rPh sb="6" eb="7">
      <t>ラン</t>
    </rPh>
    <rPh sb="8" eb="10">
      <t>キニュウ</t>
    </rPh>
    <rPh sb="10" eb="12">
      <t>カショ</t>
    </rPh>
    <phoneticPr fontId="2"/>
  </si>
  <si>
    <t>細則を尊守</t>
    <rPh sb="0" eb="2">
      <t>サイソク</t>
    </rPh>
    <rPh sb="3" eb="5">
      <t>ソンシュ</t>
    </rPh>
    <phoneticPr fontId="2"/>
  </si>
  <si>
    <t>説明会を受講</t>
    <rPh sb="0" eb="3">
      <t>セツメイカイ</t>
    </rPh>
    <rPh sb="4" eb="6">
      <t>ジュコウ</t>
    </rPh>
    <phoneticPr fontId="2"/>
  </si>
  <si>
    <t>安全衛生管理を</t>
    <rPh sb="0" eb="2">
      <t>アンゼン</t>
    </rPh>
    <rPh sb="2" eb="4">
      <t>エイセイ</t>
    </rPh>
    <rPh sb="4" eb="6">
      <t>カンリ</t>
    </rPh>
    <phoneticPr fontId="2"/>
  </si>
  <si>
    <t>教育目的を承諾</t>
    <rPh sb="0" eb="2">
      <t>キョウイク</t>
    </rPh>
    <rPh sb="2" eb="4">
      <t>モクテキ</t>
    </rPh>
    <rPh sb="5" eb="7">
      <t>ショウダク</t>
    </rPh>
    <phoneticPr fontId="2"/>
  </si>
  <si>
    <t>新規または変更</t>
    <rPh sb="0" eb="2">
      <t>シンキ</t>
    </rPh>
    <rPh sb="5" eb="7">
      <t>ヘンコウ</t>
    </rPh>
    <phoneticPr fontId="2"/>
  </si>
  <si>
    <t>中止</t>
    <rPh sb="0" eb="2">
      <t>チュウシ</t>
    </rPh>
    <phoneticPr fontId="2"/>
  </si>
  <si>
    <t>登録の有無</t>
    <rPh sb="0" eb="2">
      <t>トウロク</t>
    </rPh>
    <rPh sb="3" eb="5">
      <t>ウム</t>
    </rPh>
    <phoneticPr fontId="2"/>
  </si>
  <si>
    <t>登録済</t>
    <rPh sb="0" eb="2">
      <t>トウロク</t>
    </rPh>
    <rPh sb="2" eb="3">
      <t>スミ</t>
    </rPh>
    <phoneticPr fontId="2"/>
  </si>
  <si>
    <t>別紙11-A</t>
    <phoneticPr fontId="2"/>
  </si>
  <si>
    <t>利　用　者　一　覧　（学 内 者）</t>
    <rPh sb="0" eb="1">
      <t>リ</t>
    </rPh>
    <rPh sb="2" eb="3">
      <t>ヨウ</t>
    </rPh>
    <rPh sb="4" eb="5">
      <t>モノ</t>
    </rPh>
    <rPh sb="6" eb="7">
      <t>イチ</t>
    </rPh>
    <rPh sb="8" eb="9">
      <t>ラン</t>
    </rPh>
    <rPh sb="11" eb="12">
      <t>ガク</t>
    </rPh>
    <rPh sb="13" eb="14">
      <t>ナイ</t>
    </rPh>
    <rPh sb="15" eb="16">
      <t>シャ</t>
    </rPh>
    <phoneticPr fontId="2"/>
  </si>
  <si>
    <t>本学の所属
（学科又は専攻等。職員は主所属）</t>
    <rPh sb="0" eb="2">
      <t>ホンガク</t>
    </rPh>
    <rPh sb="3" eb="5">
      <t>ショゾク</t>
    </rPh>
    <rPh sb="15" eb="17">
      <t>ショクイン</t>
    </rPh>
    <phoneticPr fontId="2"/>
  </si>
  <si>
    <t>役職又は　　　　　　学年</t>
    <rPh sb="0" eb="2">
      <t>ヤクショク</t>
    </rPh>
    <rPh sb="2" eb="3">
      <t>マタ</t>
    </rPh>
    <rPh sb="10" eb="12">
      <t>ガクネン</t>
    </rPh>
    <phoneticPr fontId="2"/>
  </si>
  <si>
    <t>氏　名</t>
    <rPh sb="0" eb="1">
      <t>シ</t>
    </rPh>
    <rPh sb="2" eb="3">
      <t>メイ</t>
    </rPh>
    <phoneticPr fontId="2"/>
  </si>
  <si>
    <t>学籍番号／
教職員番号</t>
    <rPh sb="0" eb="2">
      <t>ガクセキ</t>
    </rPh>
    <rPh sb="2" eb="4">
      <t>バンゴウ</t>
    </rPh>
    <rPh sb="6" eb="9">
      <t>キョウショクイン</t>
    </rPh>
    <rPh sb="9" eb="11">
      <t>バンゴウ</t>
    </rPh>
    <phoneticPr fontId="2"/>
  </si>
  <si>
    <t>E-mailアドレス
（原則としてYNUｱﾄﾞﾚｽのみ）</t>
    <rPh sb="12" eb="14">
      <t>ゲンソク</t>
    </rPh>
    <phoneticPr fontId="2"/>
  </si>
  <si>
    <t>※　記入上の注意　※</t>
    <rPh sb="2" eb="4">
      <t>キニュウ</t>
    </rPh>
    <rPh sb="4" eb="5">
      <t>ジョウ</t>
    </rPh>
    <rPh sb="6" eb="8">
      <t>チュウイ</t>
    </rPh>
    <phoneticPr fontId="2"/>
  </si>
  <si>
    <r>
      <rPr>
        <b/>
        <sz val="10"/>
        <rFont val="ＭＳ ゴシック"/>
        <family val="3"/>
        <charset val="128"/>
      </rPr>
      <t>必ず、申請年度の情報を記入して下さい</t>
    </r>
    <r>
      <rPr>
        <sz val="10"/>
        <rFont val="ＭＳ ゴシック"/>
        <family val="3"/>
        <charset val="128"/>
      </rPr>
      <t>。特に、</t>
    </r>
    <r>
      <rPr>
        <u/>
        <sz val="10"/>
        <rFont val="ＭＳ ゴシック"/>
        <family val="3"/>
        <charset val="128"/>
      </rPr>
      <t>大学院進学者の学籍番号にご注意下さい</t>
    </r>
    <r>
      <rPr>
        <sz val="10"/>
        <rFont val="ＭＳ ゴシック"/>
        <family val="3"/>
        <charset val="128"/>
      </rPr>
      <t>。</t>
    </r>
    <rPh sb="0" eb="1">
      <t>カナラ</t>
    </rPh>
    <rPh sb="3" eb="5">
      <t>シンセイ</t>
    </rPh>
    <rPh sb="5" eb="7">
      <t>ネンド</t>
    </rPh>
    <rPh sb="8" eb="10">
      <t>ジョウホウ</t>
    </rPh>
    <rPh sb="11" eb="13">
      <t>キニュウ</t>
    </rPh>
    <rPh sb="15" eb="16">
      <t>クダ</t>
    </rPh>
    <rPh sb="19" eb="20">
      <t>トク</t>
    </rPh>
    <rPh sb="22" eb="25">
      <t>ダイガクイン</t>
    </rPh>
    <rPh sb="25" eb="28">
      <t>シンガクシャ</t>
    </rPh>
    <rPh sb="29" eb="33">
      <t>ガクセキバンゴウ</t>
    </rPh>
    <rPh sb="35" eb="37">
      <t>チュウイ</t>
    </rPh>
    <rPh sb="37" eb="38">
      <t>クダ</t>
    </rPh>
    <phoneticPr fontId="2"/>
  </si>
  <si>
    <t>本紙に記載する利用者は、本学に所属する学生等または教職員でYNUメールアドレスを付与された方に限ります。ただし、研究生や外研生等でYNUメールアドレスが付与されていない場合も本紙に記載いただける場合があるので、その際はお問い合わせください。それ以外の利用者は、別紙Bに記載してください。</t>
    <rPh sb="1" eb="2">
      <t>カミ</t>
    </rPh>
    <rPh sb="21" eb="22">
      <t>トウ</t>
    </rPh>
    <rPh sb="40" eb="42">
      <t>フヨ</t>
    </rPh>
    <rPh sb="45" eb="46">
      <t>カタ</t>
    </rPh>
    <rPh sb="56" eb="59">
      <t>ケンキュウセイ</t>
    </rPh>
    <rPh sb="60" eb="62">
      <t>ガイケン</t>
    </rPh>
    <rPh sb="62" eb="63">
      <t>セイ</t>
    </rPh>
    <rPh sb="63" eb="64">
      <t>トウ</t>
    </rPh>
    <rPh sb="76" eb="78">
      <t>フヨ</t>
    </rPh>
    <rPh sb="84" eb="86">
      <t>バアイ</t>
    </rPh>
    <rPh sb="87" eb="89">
      <t>ホンシ</t>
    </rPh>
    <rPh sb="90" eb="92">
      <t>キサイ</t>
    </rPh>
    <rPh sb="97" eb="99">
      <t>バアイ</t>
    </rPh>
    <rPh sb="107" eb="108">
      <t>サイ</t>
    </rPh>
    <rPh sb="110" eb="111">
      <t>ト</t>
    </rPh>
    <rPh sb="112" eb="113">
      <t>ア</t>
    </rPh>
    <rPh sb="122" eb="124">
      <t>イガイ</t>
    </rPh>
    <rPh sb="125" eb="128">
      <t>リヨウシャ</t>
    </rPh>
    <rPh sb="130" eb="132">
      <t>ベッシ</t>
    </rPh>
    <phoneticPr fontId="2"/>
  </si>
  <si>
    <r>
      <rPr>
        <u/>
        <sz val="10"/>
        <color theme="1"/>
        <rFont val="ＭＳ ゴシック"/>
        <family val="3"/>
        <charset val="128"/>
      </rPr>
      <t>変更手続等の場合</t>
    </r>
    <r>
      <rPr>
        <sz val="10"/>
        <color theme="1"/>
        <rFont val="ＭＳ ゴシック"/>
        <family val="3"/>
        <charset val="128"/>
      </rPr>
      <t>、継続する利用者も削除せず、追加する利用者の追加または、変更のある利用者情報の更新、抹消する利用者の削除をして申請ください。また、途中に空行が入らないようにしてください。</t>
    </r>
    <rPh sb="4" eb="5">
      <t>トウ</t>
    </rPh>
    <rPh sb="9" eb="11">
      <t>ケイゾク</t>
    </rPh>
    <rPh sb="17" eb="19">
      <t>サクジョ</t>
    </rPh>
    <rPh sb="21" eb="23">
      <t>ツイカ</t>
    </rPh>
    <rPh sb="25" eb="28">
      <t>リヨウシャ</t>
    </rPh>
    <rPh sb="29" eb="31">
      <t>ツイカ</t>
    </rPh>
    <rPh sb="36" eb="38">
      <t>ヘンコウ</t>
    </rPh>
    <rPh sb="40" eb="43">
      <t>リヨウシャ</t>
    </rPh>
    <rPh sb="43" eb="45">
      <t>ジョウホウ</t>
    </rPh>
    <rPh sb="46" eb="48">
      <t>コウシン</t>
    </rPh>
    <rPh sb="49" eb="51">
      <t>マッショウ</t>
    </rPh>
    <rPh sb="57" eb="59">
      <t>サクジョ</t>
    </rPh>
    <rPh sb="62" eb="64">
      <t>シンセイ</t>
    </rPh>
    <rPh sb="72" eb="74">
      <t>トチュウ</t>
    </rPh>
    <rPh sb="75" eb="77">
      <t>クウギョウ</t>
    </rPh>
    <rPh sb="78" eb="79">
      <t>ハイ</t>
    </rPh>
    <phoneticPr fontId="2"/>
  </si>
  <si>
    <t>中止手続の場合、本別紙の提出は不要です。</t>
    <phoneticPr fontId="2"/>
  </si>
  <si>
    <r>
      <t>利用者一覧は、</t>
    </r>
    <r>
      <rPr>
        <u/>
        <sz val="10"/>
        <color theme="1"/>
        <rFont val="ＭＳ ゴシック"/>
        <family val="3"/>
        <charset val="128"/>
      </rPr>
      <t>当該年度のみ有効</t>
    </r>
    <r>
      <rPr>
        <sz val="10"/>
        <color theme="1"/>
        <rFont val="ＭＳ ゴシック"/>
        <family val="3"/>
        <charset val="128"/>
      </rPr>
      <t>です。年度更新時には、新規として再申請してください。</t>
    </r>
    <phoneticPr fontId="2"/>
  </si>
  <si>
    <t>別紙11-B</t>
    <phoneticPr fontId="2"/>
  </si>
  <si>
    <t>利　用　者　一　覧　（学 外 者 等）</t>
    <rPh sb="0" eb="1">
      <t>リ</t>
    </rPh>
    <rPh sb="2" eb="3">
      <t>ヨウ</t>
    </rPh>
    <rPh sb="4" eb="5">
      <t>モノ</t>
    </rPh>
    <rPh sb="6" eb="7">
      <t>イチ</t>
    </rPh>
    <rPh sb="8" eb="9">
      <t>ラン</t>
    </rPh>
    <rPh sb="11" eb="12">
      <t>ガク</t>
    </rPh>
    <rPh sb="13" eb="14">
      <t>ガイ</t>
    </rPh>
    <rPh sb="15" eb="16">
      <t>シャ</t>
    </rPh>
    <rPh sb="17" eb="18">
      <t>トウ</t>
    </rPh>
    <phoneticPr fontId="2"/>
  </si>
  <si>
    <t>学外の所属
（大学・企業等）</t>
    <rPh sb="0" eb="2">
      <t>ガクガイ</t>
    </rPh>
    <rPh sb="3" eb="5">
      <t>ショゾク</t>
    </rPh>
    <rPh sb="7" eb="9">
      <t>ダイガク</t>
    </rPh>
    <rPh sb="10" eb="12">
      <t>キギョウ</t>
    </rPh>
    <rPh sb="12" eb="13">
      <t>トウ</t>
    </rPh>
    <phoneticPr fontId="2"/>
  </si>
  <si>
    <t>利用者区分</t>
    <rPh sb="0" eb="2">
      <t>リヨウ</t>
    </rPh>
    <rPh sb="2" eb="3">
      <t>シャ</t>
    </rPh>
    <rPh sb="3" eb="5">
      <t>クブン</t>
    </rPh>
    <phoneticPr fontId="2"/>
  </si>
  <si>
    <t>誓約書</t>
    <rPh sb="0" eb="3">
      <t>セイヤクショ</t>
    </rPh>
    <phoneticPr fontId="2"/>
  </si>
  <si>
    <r>
      <t>本学の所属</t>
    </r>
    <r>
      <rPr>
        <b/>
        <sz val="8"/>
        <color theme="1"/>
        <rFont val="ＭＳ ゴシック"/>
        <family val="3"/>
        <charset val="128"/>
      </rPr>
      <t xml:space="preserve">
（学科、専攻等。教職員は主所属）</t>
    </r>
    <rPh sb="0" eb="2">
      <t>ホンガク</t>
    </rPh>
    <rPh sb="3" eb="5">
      <t>ショゾク</t>
    </rPh>
    <rPh sb="14" eb="15">
      <t>キョウ</t>
    </rPh>
    <rPh sb="15" eb="17">
      <t>ショクイン</t>
    </rPh>
    <phoneticPr fontId="2"/>
  </si>
  <si>
    <t>学籍／教職員番号
(無い場合は空欄)</t>
    <rPh sb="10" eb="11">
      <t>ナ</t>
    </rPh>
    <rPh sb="12" eb="14">
      <t>バアイ</t>
    </rPh>
    <rPh sb="15" eb="17">
      <t>クウラン</t>
    </rPh>
    <phoneticPr fontId="2"/>
  </si>
  <si>
    <t>E-mailアドレス</t>
    <phoneticPr fontId="2"/>
  </si>
  <si>
    <r>
      <t>本申請書に記載する利用者は、</t>
    </r>
    <r>
      <rPr>
        <u/>
        <sz val="11"/>
        <rFont val="ＭＳ ゴシック"/>
        <family val="3"/>
        <charset val="128"/>
      </rPr>
      <t>本学に所属があり、学外にも所属がある</t>
    </r>
    <r>
      <rPr>
        <sz val="11"/>
        <rFont val="ＭＳ ゴシック"/>
        <family val="3"/>
        <charset val="128"/>
      </rPr>
      <t>共同研究の研究者、社会人学生、社会人研究生、科目等履修生と、本学に所属のない</t>
    </r>
    <r>
      <rPr>
        <u/>
        <sz val="11"/>
        <rFont val="ＭＳ ゴシック"/>
        <family val="3"/>
        <charset val="128"/>
      </rPr>
      <t>定年退職者を教員の責任において申請する場合</t>
    </r>
    <r>
      <rPr>
        <sz val="11"/>
        <rFont val="ＭＳ ゴシック"/>
        <family val="3"/>
        <charset val="128"/>
      </rPr>
      <t>です。これらに該当しない場合は、センターに問い合わせてください。</t>
    </r>
    <rPh sb="14" eb="16">
      <t>ホンガク</t>
    </rPh>
    <rPh sb="17" eb="19">
      <t>ショゾク</t>
    </rPh>
    <rPh sb="23" eb="25">
      <t>ガクガイ</t>
    </rPh>
    <rPh sb="27" eb="29">
      <t>ショゾク</t>
    </rPh>
    <rPh sb="37" eb="39">
      <t>ケンキュウ</t>
    </rPh>
    <rPh sb="47" eb="49">
      <t>シャカイ</t>
    </rPh>
    <rPh sb="49" eb="50">
      <t>ジン</t>
    </rPh>
    <rPh sb="56" eb="57">
      <t>トウ</t>
    </rPh>
    <rPh sb="62" eb="64">
      <t>ホンガク</t>
    </rPh>
    <rPh sb="65" eb="67">
      <t>ショゾク</t>
    </rPh>
    <phoneticPr fontId="2"/>
  </si>
  <si>
    <r>
      <t>本申請書における設備の利用は、</t>
    </r>
    <r>
      <rPr>
        <b/>
        <u/>
        <sz val="11"/>
        <color theme="1"/>
        <rFont val="ＭＳ ゴシック"/>
        <family val="3"/>
        <charset val="128"/>
      </rPr>
      <t>本学の成果及び実績に資する場合のみ</t>
    </r>
    <r>
      <rPr>
        <sz val="11"/>
        <color theme="1"/>
        <rFont val="ＭＳ ゴシック"/>
        <family val="3"/>
        <charset val="128"/>
      </rPr>
      <t>認められていますので、論文等の成果報告の義務があります。これらに該当しない利用（企業が成果を占有して使用する場合等）については、原則として認められておらず、別に申請をする必要があります。</t>
    </r>
    <rPh sb="25" eb="26">
      <t>シ</t>
    </rPh>
    <rPh sb="43" eb="45">
      <t>ロンブン</t>
    </rPh>
    <rPh sb="45" eb="46">
      <t>トウ</t>
    </rPh>
    <rPh sb="47" eb="49">
      <t>セイカ</t>
    </rPh>
    <rPh sb="49" eb="51">
      <t>ホウコク</t>
    </rPh>
    <rPh sb="52" eb="54">
      <t>ギム</t>
    </rPh>
    <rPh sb="72" eb="74">
      <t>キギョウ</t>
    </rPh>
    <rPh sb="75" eb="77">
      <t>セイカ</t>
    </rPh>
    <rPh sb="78" eb="80">
      <t>センユウ</t>
    </rPh>
    <rPh sb="82" eb="84">
      <t>シヨウ</t>
    </rPh>
    <rPh sb="86" eb="88">
      <t>バアイ</t>
    </rPh>
    <rPh sb="88" eb="89">
      <t>ナド</t>
    </rPh>
    <phoneticPr fontId="2"/>
  </si>
  <si>
    <t>利用者一覧は、必ず指導教員1名に対して紐付けられた申請としてください。複数教員による研究室単位での申請は認められません。</t>
    <phoneticPr fontId="2"/>
  </si>
  <si>
    <t>所属する機関がない場合は、学外の所属に「無所属」とご記入ください。</t>
    <rPh sb="0" eb="2">
      <t>ショゾク</t>
    </rPh>
    <rPh sb="4" eb="6">
      <t>キカン</t>
    </rPh>
    <rPh sb="9" eb="11">
      <t>バアイ</t>
    </rPh>
    <rPh sb="13" eb="15">
      <t>ガクガイ</t>
    </rPh>
    <rPh sb="16" eb="18">
      <t>ショゾク</t>
    </rPh>
    <rPh sb="26" eb="28">
      <t>キニュウ</t>
    </rPh>
    <phoneticPr fontId="2"/>
  </si>
  <si>
    <t>本申請書に記載する利用者は、国籍によらず、安全保障輸出管理規則に係る手続きとして、輸出管理に関する「誓約書」を各部局の総務係に提出している必要があります。対応済みであれば「誓約書」欄に「対応済」と記載してください。</t>
    <rPh sb="14" eb="16">
      <t>コクセキ</t>
    </rPh>
    <rPh sb="21" eb="23">
      <t>アンゼン</t>
    </rPh>
    <rPh sb="23" eb="25">
      <t>ホショウ</t>
    </rPh>
    <rPh sb="25" eb="27">
      <t>ユシュツ</t>
    </rPh>
    <rPh sb="27" eb="29">
      <t>カンリ</t>
    </rPh>
    <rPh sb="29" eb="31">
      <t>キソク</t>
    </rPh>
    <rPh sb="32" eb="33">
      <t>カカ</t>
    </rPh>
    <rPh sb="34" eb="36">
      <t>テツヅ</t>
    </rPh>
    <rPh sb="55" eb="58">
      <t>カクブキョク</t>
    </rPh>
    <rPh sb="59" eb="61">
      <t>ソウム</t>
    </rPh>
    <rPh sb="61" eb="62">
      <t>カカリ</t>
    </rPh>
    <rPh sb="63" eb="65">
      <t>テイシュツ</t>
    </rPh>
    <rPh sb="69" eb="71">
      <t>ヒツヨウ</t>
    </rPh>
    <rPh sb="77" eb="79">
      <t>タイオウ</t>
    </rPh>
    <rPh sb="79" eb="80">
      <t>ズ</t>
    </rPh>
    <rPh sb="86" eb="89">
      <t>セイヤクショ</t>
    </rPh>
    <rPh sb="90" eb="91">
      <t>ラン</t>
    </rPh>
    <rPh sb="93" eb="95">
      <t>タイオウ</t>
    </rPh>
    <rPh sb="95" eb="96">
      <t>ズ</t>
    </rPh>
    <rPh sb="98" eb="100">
      <t>キサイ</t>
    </rPh>
    <phoneticPr fontId="2"/>
  </si>
  <si>
    <r>
      <t>利用者一覧は、</t>
    </r>
    <r>
      <rPr>
        <u/>
        <sz val="11"/>
        <color theme="1"/>
        <rFont val="ＭＳ ゴシック"/>
        <family val="3"/>
        <charset val="128"/>
      </rPr>
      <t>当該年度のみ有効</t>
    </r>
    <r>
      <rPr>
        <sz val="11"/>
        <color theme="1"/>
        <rFont val="ＭＳ ゴシック"/>
        <family val="3"/>
        <charset val="128"/>
      </rPr>
      <t>です。年度更新時には、新規として再申請してください。</t>
    </r>
    <phoneticPr fontId="2"/>
  </si>
  <si>
    <t>っｃ</t>
    <phoneticPr fontId="2"/>
  </si>
  <si>
    <t>申請要領</t>
    <rPh sb="0" eb="2">
      <t>シンセイ</t>
    </rPh>
    <rPh sb="2" eb="4">
      <t>ヨウリョウ</t>
    </rPh>
    <phoneticPr fontId="2"/>
  </si>
  <si>
    <t>概要</t>
    <rPh sb="0" eb="2">
      <t>ガイヨウ</t>
    </rPh>
    <phoneticPr fontId="2"/>
  </si>
  <si>
    <t>・</t>
    <phoneticPr fontId="2"/>
  </si>
  <si>
    <r>
      <t>研究室単位ではなく、</t>
    </r>
    <r>
      <rPr>
        <b/>
        <sz val="10"/>
        <color theme="1"/>
        <rFont val="游明朝"/>
        <family val="1"/>
        <charset val="128"/>
      </rPr>
      <t>教員１名につき１枚</t>
    </r>
    <r>
      <rPr>
        <sz val="10"/>
        <color theme="1"/>
        <rFont val="游明朝"/>
        <family val="1"/>
        <charset val="128"/>
      </rPr>
      <t>、ご自身を利用責任者として申請してください。利用責任者は利用者としても登録します。</t>
    </r>
    <rPh sb="0" eb="3">
      <t>ケンキュウシツ</t>
    </rPh>
    <rPh sb="3" eb="5">
      <t>タンイ</t>
    </rPh>
    <rPh sb="10" eb="12">
      <t>キョウイン</t>
    </rPh>
    <rPh sb="13" eb="14">
      <t>メイ</t>
    </rPh>
    <rPh sb="18" eb="19">
      <t>マイ</t>
    </rPh>
    <rPh sb="21" eb="23">
      <t>ジシン</t>
    </rPh>
    <rPh sb="24" eb="26">
      <t>リヨウ</t>
    </rPh>
    <rPh sb="26" eb="29">
      <t>セキニンシャ</t>
    </rPh>
    <rPh sb="32" eb="34">
      <t>シンセイ</t>
    </rPh>
    <phoneticPr fontId="2"/>
  </si>
  <si>
    <t>学生等の指導教員、または職員の責任者となっている場合は、別紙に利用者の情報をご記入ください。</t>
    <rPh sb="28" eb="30">
      <t>ベッシ</t>
    </rPh>
    <phoneticPr fontId="2"/>
  </si>
  <si>
    <t>研究室に所属していない学内の職員（事務職員等）は、部署内の責任者に相当する役職者から依頼してください。研究室名欄には、所属課・係等を記入して下さい。</t>
    <rPh sb="51" eb="54">
      <t>ケンキュウシツ</t>
    </rPh>
    <rPh sb="54" eb="55">
      <t>メイ</t>
    </rPh>
    <rPh sb="55" eb="56">
      <t>ラン</t>
    </rPh>
    <rPh sb="59" eb="61">
      <t>ショゾク</t>
    </rPh>
    <rPh sb="61" eb="62">
      <t>カ</t>
    </rPh>
    <rPh sb="63" eb="64">
      <t>カカリ</t>
    </rPh>
    <rPh sb="64" eb="65">
      <t>トウ</t>
    </rPh>
    <rPh sb="66" eb="68">
      <t>キニュウ</t>
    </rPh>
    <rPh sb="70" eb="71">
      <t>クダ</t>
    </rPh>
    <phoneticPr fontId="2"/>
  </si>
  <si>
    <t>学内の利用者は、センター入退を学生証か教職員証明証で行えるほか、対応する教職員証等をお持ちでない場合は臨時入退カードの年間貸し出しができます。また、センターからのお知らせを送る際に使用するメールグループに、YNUメールアドレスを登録させていただきます。</t>
    <rPh sb="0" eb="2">
      <t>ガクナイ</t>
    </rPh>
    <rPh sb="3" eb="5">
      <t>リヨウ</t>
    </rPh>
    <rPh sb="5" eb="6">
      <t>シャ</t>
    </rPh>
    <rPh sb="12" eb="14">
      <t>ニュウタイ</t>
    </rPh>
    <rPh sb="15" eb="18">
      <t>ガクセイショウ</t>
    </rPh>
    <rPh sb="19" eb="22">
      <t>キョウショクイン</t>
    </rPh>
    <rPh sb="22" eb="24">
      <t>ショウメイ</t>
    </rPh>
    <rPh sb="24" eb="25">
      <t>ショウ</t>
    </rPh>
    <rPh sb="26" eb="27">
      <t>オコナ</t>
    </rPh>
    <rPh sb="32" eb="34">
      <t>タイオウ</t>
    </rPh>
    <rPh sb="36" eb="39">
      <t>キョウショクイン</t>
    </rPh>
    <rPh sb="39" eb="40">
      <t>ショウ</t>
    </rPh>
    <rPh sb="40" eb="41">
      <t>トウ</t>
    </rPh>
    <rPh sb="43" eb="44">
      <t>モ</t>
    </rPh>
    <rPh sb="48" eb="50">
      <t>バアイ</t>
    </rPh>
    <rPh sb="51" eb="53">
      <t>リンジ</t>
    </rPh>
    <rPh sb="53" eb="55">
      <t>ニュウタイ</t>
    </rPh>
    <rPh sb="59" eb="61">
      <t>ネンカン</t>
    </rPh>
    <rPh sb="61" eb="62">
      <t>カ</t>
    </rPh>
    <rPh sb="63" eb="64">
      <t>ダ</t>
    </rPh>
    <phoneticPr fontId="2"/>
  </si>
  <si>
    <t>この様式は申請年度の期間のみ有効となります。次年度の早期申請は前年度の3月から受け付けます。（申請方法の変更などの事情により受付開始が遅くなる場合があります）</t>
    <rPh sb="2" eb="4">
      <t>ヨウシキ</t>
    </rPh>
    <rPh sb="5" eb="7">
      <t>シンセイ</t>
    </rPh>
    <rPh sb="7" eb="9">
      <t>ネンド</t>
    </rPh>
    <rPh sb="10" eb="12">
      <t>キカン</t>
    </rPh>
    <rPh sb="14" eb="16">
      <t>ユウコウ</t>
    </rPh>
    <rPh sb="22" eb="25">
      <t>ジネンド</t>
    </rPh>
    <rPh sb="26" eb="28">
      <t>ソウキ</t>
    </rPh>
    <rPh sb="28" eb="30">
      <t>シンセイ</t>
    </rPh>
    <rPh sb="31" eb="34">
      <t>ゼンネンド</t>
    </rPh>
    <rPh sb="36" eb="37">
      <t>ガツ</t>
    </rPh>
    <rPh sb="39" eb="40">
      <t>ウ</t>
    </rPh>
    <rPh sb="41" eb="42">
      <t>ツ</t>
    </rPh>
    <rPh sb="47" eb="49">
      <t>シンセイ</t>
    </rPh>
    <rPh sb="49" eb="51">
      <t>ホウホウ</t>
    </rPh>
    <rPh sb="52" eb="54">
      <t>ヘンコウ</t>
    </rPh>
    <rPh sb="57" eb="59">
      <t>ジジョウ</t>
    </rPh>
    <rPh sb="62" eb="64">
      <t>ウケツケ</t>
    </rPh>
    <rPh sb="64" eb="66">
      <t>カイシ</t>
    </rPh>
    <rPh sb="67" eb="68">
      <t>オソ</t>
    </rPh>
    <rPh sb="71" eb="73">
      <t>バアイ</t>
    </rPh>
    <phoneticPr fontId="2"/>
  </si>
  <si>
    <t>機器の予約等に大学連携研究設備ネットワーク（以降、大学連携NW）を利用します。初めてセンターを利用される場合など登録がない場合は、利用責任者を会計責任者としてセンターから登録します。登録されると大学連携NWでの研究室管理ができるようになるので、利用者等の登録を行って下さい。</t>
    <rPh sb="0" eb="2">
      <t>キキ</t>
    </rPh>
    <rPh sb="3" eb="5">
      <t>ヨヤク</t>
    </rPh>
    <rPh sb="7" eb="9">
      <t>レンケイ</t>
    </rPh>
    <rPh sb="9" eb="11">
      <t>ケンキュウ</t>
    </rPh>
    <rPh sb="11" eb="13">
      <t>セツビ</t>
    </rPh>
    <rPh sb="39" eb="40">
      <t>ハジ</t>
    </rPh>
    <rPh sb="47" eb="49">
      <t>リヨウ</t>
    </rPh>
    <rPh sb="52" eb="54">
      <t>バアイ</t>
    </rPh>
    <rPh sb="56" eb="58">
      <t>トウロク</t>
    </rPh>
    <rPh sb="61" eb="63">
      <t>バアイ</t>
    </rPh>
    <rPh sb="67" eb="70">
      <t>セキニンシャ</t>
    </rPh>
    <rPh sb="71" eb="73">
      <t>カイケイ</t>
    </rPh>
    <rPh sb="73" eb="76">
      <t>セキニンシャ</t>
    </rPh>
    <rPh sb="85" eb="87">
      <t>トウロク</t>
    </rPh>
    <rPh sb="105" eb="108">
      <t>ケンキュウシツ</t>
    </rPh>
    <rPh sb="108" eb="110">
      <t>カンリ</t>
    </rPh>
    <rPh sb="123" eb="124">
      <t>トウ</t>
    </rPh>
    <rPh sb="125" eb="127">
      <t>トウロク</t>
    </rPh>
    <rPh sb="128" eb="129">
      <t>オコナ</t>
    </rPh>
    <rPh sb="131" eb="132">
      <t>クダ</t>
    </rPh>
    <phoneticPr fontId="2"/>
  </si>
  <si>
    <t>記入方法</t>
    <rPh sb="0" eb="2">
      <t>キニュウ</t>
    </rPh>
    <rPh sb="2" eb="4">
      <t>ホウホウ</t>
    </rPh>
    <phoneticPr fontId="2"/>
  </si>
  <si>
    <t>1ページ目</t>
    <rPh sb="4" eb="5">
      <t>メ</t>
    </rPh>
    <phoneticPr fontId="2"/>
  </si>
  <si>
    <t>誓約事項</t>
    <rPh sb="0" eb="2">
      <t>セイヤク</t>
    </rPh>
    <rPh sb="2" eb="4">
      <t>ジコウ</t>
    </rPh>
    <phoneticPr fontId="2"/>
  </si>
  <si>
    <t>各項を確認のうえ、ご誓約いただければチェックしてください。</t>
    <rPh sb="0" eb="2">
      <t>カクコウ</t>
    </rPh>
    <rPh sb="3" eb="5">
      <t>カクニン</t>
    </rPh>
    <rPh sb="10" eb="12">
      <t>セイヤク</t>
    </rPh>
    <phoneticPr fontId="2"/>
  </si>
  <si>
    <t>部局と学科等は、ドロップダウンリストから選択するか、なければ手入力ください。</t>
    <rPh sb="0" eb="2">
      <t>ブキョク</t>
    </rPh>
    <rPh sb="3" eb="5">
      <t>ガッカ</t>
    </rPh>
    <rPh sb="5" eb="6">
      <t>トウ</t>
    </rPh>
    <rPh sb="20" eb="22">
      <t>センタク</t>
    </rPh>
    <rPh sb="30" eb="31">
      <t>テ</t>
    </rPh>
    <rPh sb="31" eb="33">
      <t>ニュウリョク</t>
    </rPh>
    <phoneticPr fontId="2"/>
  </si>
  <si>
    <t xml:space="preserve"> </t>
    <phoneticPr fontId="2"/>
  </si>
  <si>
    <t>教職員番号は、共済組合員証の氏名右上に書かれている番号の上8桁をご記入ください。教職員証に書かれている番号は、教職員番号を表すものではありません。</t>
    <rPh sb="0" eb="3">
      <t>キョウショクイン</t>
    </rPh>
    <rPh sb="28" eb="29">
      <t>カミ</t>
    </rPh>
    <rPh sb="30" eb="31">
      <t>ケタ</t>
    </rPh>
    <rPh sb="33" eb="35">
      <t>キニュウ</t>
    </rPh>
    <rPh sb="40" eb="43">
      <t>キョウショクイン</t>
    </rPh>
    <rPh sb="43" eb="44">
      <t>ショウ</t>
    </rPh>
    <rPh sb="45" eb="46">
      <t>カ</t>
    </rPh>
    <rPh sb="51" eb="53">
      <t>バンゴウ</t>
    </rPh>
    <rPh sb="55" eb="58">
      <t>キョウショクイン</t>
    </rPh>
    <rPh sb="58" eb="60">
      <t>バンゴウ</t>
    </rPh>
    <rPh sb="61" eb="62">
      <t>アラワ</t>
    </rPh>
    <phoneticPr fontId="2"/>
  </si>
  <si>
    <t>大学連携NW</t>
    <rPh sb="0" eb="4">
      <t>ダイガクレンケイ</t>
    </rPh>
    <phoneticPr fontId="2"/>
  </si>
  <si>
    <t>別紙A</t>
    <rPh sb="0" eb="2">
      <t>ベッシ</t>
    </rPh>
    <phoneticPr fontId="2"/>
  </si>
  <si>
    <t>１行目には、利用責任者の方の情報が自動で入力されます。</t>
    <rPh sb="1" eb="2">
      <t>ギョウ</t>
    </rPh>
    <rPh sb="2" eb="3">
      <t>メ</t>
    </rPh>
    <rPh sb="6" eb="11">
      <t>リヨウセキニンシャ</t>
    </rPh>
    <rPh sb="12" eb="13">
      <t>カタ</t>
    </rPh>
    <rPh sb="14" eb="16">
      <t>ジョウホウ</t>
    </rPh>
    <rPh sb="17" eb="19">
      <t>ジドウ</t>
    </rPh>
    <rPh sb="20" eb="22">
      <t>ニュウリョク</t>
    </rPh>
    <phoneticPr fontId="2"/>
  </si>
  <si>
    <t>利用者を登録する場合、利用者が学内者の場合はこちらに追加してご記入ください。</t>
    <rPh sb="0" eb="3">
      <t>リヨウシャ</t>
    </rPh>
    <rPh sb="4" eb="6">
      <t>トウロク</t>
    </rPh>
    <rPh sb="8" eb="10">
      <t>バアイ</t>
    </rPh>
    <rPh sb="11" eb="14">
      <t>リヨウシャ</t>
    </rPh>
    <rPh sb="15" eb="17">
      <t>ガクナイ</t>
    </rPh>
    <rPh sb="17" eb="18">
      <t>シャ</t>
    </rPh>
    <rPh sb="19" eb="21">
      <t>バアイ</t>
    </rPh>
    <rPh sb="26" eb="28">
      <t>ツイカ</t>
    </rPh>
    <rPh sb="31" eb="33">
      <t>キニュウ</t>
    </rPh>
    <phoneticPr fontId="2"/>
  </si>
  <si>
    <t>学内者としては、原則としてYNUメールアドレスをお持ちの方とさせていただきます。</t>
    <rPh sb="0" eb="2">
      <t>ガクナイ</t>
    </rPh>
    <rPh sb="2" eb="3">
      <t>シャ</t>
    </rPh>
    <rPh sb="8" eb="10">
      <t>ゲンソク</t>
    </rPh>
    <rPh sb="25" eb="26">
      <t>モ</t>
    </rPh>
    <rPh sb="28" eb="29">
      <t>カタ</t>
    </rPh>
    <phoneticPr fontId="2"/>
  </si>
  <si>
    <t>学籍番号等はセンター入退登録に使用します。学生証の再発行があった場合等は、内部的に変わる場合があるので、別途ご相談ください。</t>
    <rPh sb="0" eb="2">
      <t>ガクセキ</t>
    </rPh>
    <rPh sb="2" eb="4">
      <t>バンゴウ</t>
    </rPh>
    <rPh sb="4" eb="5">
      <t>トウ</t>
    </rPh>
    <rPh sb="10" eb="12">
      <t>ニュウタイ</t>
    </rPh>
    <rPh sb="12" eb="14">
      <t>トウロク</t>
    </rPh>
    <rPh sb="15" eb="17">
      <t>シヨウ</t>
    </rPh>
    <rPh sb="21" eb="24">
      <t>ガクセイショウ</t>
    </rPh>
    <rPh sb="25" eb="28">
      <t>サイハッコウ</t>
    </rPh>
    <rPh sb="32" eb="34">
      <t>バアイ</t>
    </rPh>
    <rPh sb="34" eb="35">
      <t>ナド</t>
    </rPh>
    <rPh sb="37" eb="40">
      <t>ナイブテキ</t>
    </rPh>
    <rPh sb="41" eb="42">
      <t>カ</t>
    </rPh>
    <rPh sb="44" eb="46">
      <t>バアイ</t>
    </rPh>
    <rPh sb="52" eb="54">
      <t>ベット</t>
    </rPh>
    <rPh sb="55" eb="57">
      <t>ソウダン</t>
    </rPh>
    <phoneticPr fontId="2"/>
  </si>
  <si>
    <t>別紙B</t>
    <rPh sb="0" eb="2">
      <t>ベッシ</t>
    </rPh>
    <phoneticPr fontId="2"/>
  </si>
  <si>
    <t>学内者に相当しないセンター利用者を登録する場合はこちらにご記入の上ご提出ください。</t>
    <rPh sb="0" eb="2">
      <t>ガクナイ</t>
    </rPh>
    <rPh sb="2" eb="3">
      <t>シャ</t>
    </rPh>
    <rPh sb="4" eb="6">
      <t>ソウトウ</t>
    </rPh>
    <rPh sb="13" eb="16">
      <t>リヨウシャ</t>
    </rPh>
    <rPh sb="17" eb="19">
      <t>トウロク</t>
    </rPh>
    <rPh sb="21" eb="23">
      <t>バアイ</t>
    </rPh>
    <rPh sb="29" eb="31">
      <t>キニュウ</t>
    </rPh>
    <rPh sb="32" eb="33">
      <t>ウエ</t>
    </rPh>
    <rPh sb="34" eb="36">
      <t>テイシュツ</t>
    </rPh>
    <phoneticPr fontId="2"/>
  </si>
  <si>
    <t>提出手順</t>
    <rPh sb="0" eb="2">
      <t>テイシュツ</t>
    </rPh>
    <rPh sb="2" eb="4">
      <t>テジュン</t>
    </rPh>
    <phoneticPr fontId="2"/>
  </si>
  <si>
    <t>ファイルはエクセルの暗号化機能（上部メニュー「ファイル」→「情報」→「ブックの保護」→「パスワードを使用して暗号化」）で暗号化のうえ保存してください。</t>
    <rPh sb="60" eb="63">
      <t>アンゴウカ</t>
    </rPh>
    <rPh sb="66" eb="68">
      <t>ホゾン</t>
    </rPh>
    <phoneticPr fontId="2"/>
  </si>
  <si>
    <r>
      <t>暗号化したファイルを、</t>
    </r>
    <r>
      <rPr>
        <b/>
        <sz val="10"/>
        <rFont val="游明朝"/>
        <family val="1"/>
        <charset val="128"/>
      </rPr>
      <t>サイボウズガルーンの「メッセージ」機能</t>
    </r>
    <r>
      <rPr>
        <sz val="10"/>
        <color theme="1"/>
        <rFont val="游明朝"/>
        <family val="1"/>
        <charset val="128"/>
      </rPr>
      <t>で、機器分析評価センター事務担当（香川日出子）宛に送ってください。手順は、上部メニュー「メッセージ」→ メッセージを送る → 表題に「機器分析評価センター利用申請書」と入力 → ファイルの添付 → あて先の追加 → 「送信」 となります。※ サイボウズガルーンの使用方法が不明な場合は、各部局事務にお問い合わせ下さい。</t>
    </r>
    <rPh sb="0" eb="3">
      <t>アンゴウカ</t>
    </rPh>
    <rPh sb="63" eb="65">
      <t>テジュン</t>
    </rPh>
    <rPh sb="67" eb="69">
      <t>ジョウブ</t>
    </rPh>
    <rPh sb="88" eb="89">
      <t>オク</t>
    </rPh>
    <rPh sb="93" eb="95">
      <t>ヒョウダイ</t>
    </rPh>
    <rPh sb="97" eb="103">
      <t>キキブンセキヒョウカ</t>
    </rPh>
    <rPh sb="107" eb="109">
      <t>リヨウ</t>
    </rPh>
    <rPh sb="109" eb="112">
      <t>シンセイショ</t>
    </rPh>
    <rPh sb="114" eb="116">
      <t>ニュウリョク</t>
    </rPh>
    <rPh sb="124" eb="126">
      <t>テンプ</t>
    </rPh>
    <rPh sb="131" eb="132">
      <t>サキ</t>
    </rPh>
    <rPh sb="133" eb="135">
      <t>ツイカ</t>
    </rPh>
    <rPh sb="139" eb="141">
      <t>ソウシン</t>
    </rPh>
    <phoneticPr fontId="2"/>
  </si>
  <si>
    <r>
      <t>暗号化の際に使用した</t>
    </r>
    <r>
      <rPr>
        <b/>
        <sz val="10"/>
        <rFont val="游明朝"/>
        <family val="1"/>
        <charset val="128"/>
      </rPr>
      <t>パスワードは、電子メールでiac-mail@ynu.ac.jpまで</t>
    </r>
    <r>
      <rPr>
        <sz val="10"/>
        <color theme="1"/>
        <rFont val="游明朝"/>
        <family val="1"/>
        <charset val="128"/>
      </rPr>
      <t>お送り下さい。</t>
    </r>
    <rPh sb="0" eb="3">
      <t>アンゴウカ</t>
    </rPh>
    <rPh sb="4" eb="5">
      <t>サイ</t>
    </rPh>
    <rPh sb="6" eb="8">
      <t>シヨウ</t>
    </rPh>
    <rPh sb="17" eb="19">
      <t>デンシ</t>
    </rPh>
    <rPh sb="44" eb="45">
      <t>オク</t>
    </rPh>
    <rPh sb="46" eb="47">
      <t>クダ</t>
    </rPh>
    <phoneticPr fontId="2"/>
  </si>
  <si>
    <r>
      <rPr>
        <b/>
        <sz val="10"/>
        <rFont val="游明朝"/>
        <family val="1"/>
        <charset val="128"/>
      </rPr>
      <t>本ファイルを電子メールで送信しないで下さい</t>
    </r>
    <r>
      <rPr>
        <sz val="10"/>
        <rFont val="游明朝"/>
        <family val="1"/>
        <charset val="128"/>
      </rPr>
      <t>。</t>
    </r>
    <rPh sb="0" eb="1">
      <t>ホン</t>
    </rPh>
    <rPh sb="6" eb="8">
      <t>デンシ</t>
    </rPh>
    <rPh sb="12" eb="14">
      <t>ソウシン</t>
    </rPh>
    <rPh sb="18" eb="19">
      <t>クダ</t>
    </rPh>
    <phoneticPr fontId="2"/>
  </si>
  <si>
    <t>センター側対応</t>
    <rPh sb="4" eb="5">
      <t>ガワ</t>
    </rPh>
    <rPh sb="5" eb="7">
      <t>タイオウ</t>
    </rPh>
    <phoneticPr fontId="2"/>
  </si>
  <si>
    <t>学内利用者の方は入退管理システムの登録をします。完了すると、職員証または学生証によって玄関の入退ができるようになります。
(教職員やＭ２の学生等、前年度から学籍番号に変更が無い場合は、システム登録前でも4月30日まで入館が可能です。)</t>
    <rPh sb="0" eb="2">
      <t>ガクナイ</t>
    </rPh>
    <rPh sb="2" eb="5">
      <t>リヨウシャ</t>
    </rPh>
    <rPh sb="6" eb="7">
      <t>カタ</t>
    </rPh>
    <rPh sb="8" eb="12">
      <t>ニュウタイカンリ</t>
    </rPh>
    <rPh sb="17" eb="19">
      <t>トウロク</t>
    </rPh>
    <rPh sb="24" eb="26">
      <t>カンリョウ</t>
    </rPh>
    <rPh sb="30" eb="32">
      <t>ショクイン</t>
    </rPh>
    <rPh sb="32" eb="33">
      <t>ショウ</t>
    </rPh>
    <rPh sb="36" eb="39">
      <t>ガクセイショウ</t>
    </rPh>
    <rPh sb="43" eb="45">
      <t>ゲンカン</t>
    </rPh>
    <rPh sb="46" eb="48">
      <t>ニュウタイ</t>
    </rPh>
    <phoneticPr fontId="2"/>
  </si>
  <si>
    <t>学内利用者の方は、同様にynugr-iac-kiki@ynu.ac.jpのメールグループにも登録します。完了すると、機器分析評価センターから一斉配信されるお知らせを受信するようになります。このメールアドレスは、無効となったことが分かるとメールグループから削除します。</t>
    <rPh sb="0" eb="2">
      <t>ガクナイ</t>
    </rPh>
    <rPh sb="2" eb="5">
      <t>リヨウシャ</t>
    </rPh>
    <rPh sb="6" eb="7">
      <t>カタ</t>
    </rPh>
    <rPh sb="9" eb="11">
      <t>ドウヨウ</t>
    </rPh>
    <rPh sb="46" eb="48">
      <t>トウロク</t>
    </rPh>
    <rPh sb="52" eb="54">
      <t>カンリョウ</t>
    </rPh>
    <rPh sb="58" eb="64">
      <t>キキブンセキヒョウカ</t>
    </rPh>
    <rPh sb="70" eb="72">
      <t>イッセイ</t>
    </rPh>
    <rPh sb="72" eb="74">
      <t>ハイシン</t>
    </rPh>
    <rPh sb="78" eb="79">
      <t>シ</t>
    </rPh>
    <rPh sb="82" eb="84">
      <t>ジュシン</t>
    </rPh>
    <rPh sb="105" eb="107">
      <t>ムコウ</t>
    </rPh>
    <rPh sb="114" eb="115">
      <t>ワ</t>
    </rPh>
    <rPh sb="127" eb="129">
      <t>サクジョ</t>
    </rPh>
    <phoneticPr fontId="2"/>
  </si>
  <si>
    <t>大学連携NWの登録希望がある場合、申請いただいた利用責任者情報を元に、大学連携NWの会計責任者（研究室責任者）の登録を行います。</t>
    <rPh sb="0" eb="4">
      <t>ダイガクレンケイ</t>
    </rPh>
    <rPh sb="7" eb="9">
      <t>トウロク</t>
    </rPh>
    <rPh sb="9" eb="11">
      <t>キボウ</t>
    </rPh>
    <rPh sb="14" eb="16">
      <t>バアイ</t>
    </rPh>
    <rPh sb="17" eb="19">
      <t>シンセイ</t>
    </rPh>
    <rPh sb="24" eb="26">
      <t>リヨウ</t>
    </rPh>
    <rPh sb="26" eb="29">
      <t>セキニンシャ</t>
    </rPh>
    <rPh sb="29" eb="31">
      <t>ジョウホウ</t>
    </rPh>
    <rPh sb="32" eb="33">
      <t>モト</t>
    </rPh>
    <rPh sb="35" eb="37">
      <t>ダイガク</t>
    </rPh>
    <rPh sb="37" eb="39">
      <t>レンケイ</t>
    </rPh>
    <phoneticPr fontId="2"/>
  </si>
  <si>
    <t>登録の完了後、センタ―よりご報告します。</t>
    <rPh sb="0" eb="2">
      <t>トウロク</t>
    </rPh>
    <rPh sb="3" eb="5">
      <t>カンリョウ</t>
    </rPh>
    <rPh sb="5" eb="6">
      <t>アト</t>
    </rPh>
    <rPh sb="14" eb="16">
      <t>ホウコク</t>
    </rPh>
    <phoneticPr fontId="2"/>
  </si>
  <si>
    <t>大学連携NWアカウントで、センター利用登録者でないことが分かった場合は、当該アカウントを削除します。</t>
    <rPh sb="0" eb="2">
      <t>ダイガク</t>
    </rPh>
    <rPh sb="2" eb="4">
      <t>レンケイ</t>
    </rPh>
    <rPh sb="21" eb="22">
      <t>シャ</t>
    </rPh>
    <rPh sb="28" eb="29">
      <t>ワ</t>
    </rPh>
    <rPh sb="32" eb="34">
      <t>バアイ</t>
    </rPh>
    <rPh sb="36" eb="38">
      <t>トウガイ</t>
    </rPh>
    <rPh sb="44" eb="46">
      <t>サクジョ</t>
    </rPh>
    <phoneticPr fontId="2"/>
  </si>
  <si>
    <t>登録後の手順</t>
    <rPh sb="0" eb="2">
      <t>トウロク</t>
    </rPh>
    <rPh sb="2" eb="3">
      <t>ゴ</t>
    </rPh>
    <rPh sb="4" eb="6">
      <t>テジュン</t>
    </rPh>
    <phoneticPr fontId="2"/>
  </si>
  <si>
    <t>大学連携NWへの新規登録が完了すると、ユーザーIDと仮パスワードがメールで送付されます。大学連携NWは、パスワードの変更後に使用できるようになります。</t>
    <rPh sb="0" eb="4">
      <t>ダイガクレンケイ</t>
    </rPh>
    <rPh sb="8" eb="10">
      <t>シンキ</t>
    </rPh>
    <rPh sb="10" eb="12">
      <t>トウロク</t>
    </rPh>
    <rPh sb="13" eb="15">
      <t>カンリョウ</t>
    </rPh>
    <rPh sb="26" eb="27">
      <t>カリ</t>
    </rPh>
    <rPh sb="37" eb="39">
      <t>ソウフ</t>
    </rPh>
    <rPh sb="58" eb="60">
      <t>ヘンコウ</t>
    </rPh>
    <rPh sb="60" eb="61">
      <t>ゴ</t>
    </rPh>
    <rPh sb="62" eb="64">
      <t>シヨウ</t>
    </rPh>
    <phoneticPr fontId="2"/>
  </si>
  <si>
    <r>
      <t>大学連携NWにログインし、</t>
    </r>
    <r>
      <rPr>
        <b/>
        <sz val="10"/>
        <color theme="1"/>
        <rFont val="游明朝"/>
        <family val="1"/>
        <charset val="128"/>
      </rPr>
      <t>利用者リストに登録した学生等を研究室に登録して下さい</t>
    </r>
    <r>
      <rPr>
        <sz val="10"/>
        <color theme="1"/>
        <rFont val="游明朝"/>
        <family val="1"/>
        <charset val="128"/>
      </rPr>
      <t>。</t>
    </r>
    <rPh sb="26" eb="27">
      <t>トウ</t>
    </rPh>
    <phoneticPr fontId="2"/>
  </si>
  <si>
    <r>
      <t>前年度から登録されている利用者で、</t>
    </r>
    <r>
      <rPr>
        <b/>
        <sz val="10"/>
        <color theme="1"/>
        <rFont val="游明朝"/>
        <family val="1"/>
        <charset val="128"/>
      </rPr>
      <t>卒業等のため今年度使用しない利用者は削除して下さい</t>
    </r>
    <r>
      <rPr>
        <sz val="10"/>
        <color theme="1"/>
        <rFont val="游明朝"/>
        <family val="1"/>
        <charset val="128"/>
      </rPr>
      <t>。</t>
    </r>
    <rPh sb="0" eb="3">
      <t>ゼンネンド</t>
    </rPh>
    <rPh sb="5" eb="7">
      <t>トウロク</t>
    </rPh>
    <rPh sb="12" eb="15">
      <t>リヨウシャ</t>
    </rPh>
    <rPh sb="17" eb="19">
      <t>ソツギョウ</t>
    </rPh>
    <rPh sb="19" eb="20">
      <t>トウ</t>
    </rPh>
    <rPh sb="23" eb="26">
      <t>コンネンド</t>
    </rPh>
    <rPh sb="26" eb="28">
      <t>シヨウ</t>
    </rPh>
    <rPh sb="31" eb="34">
      <t>リヨウシャ</t>
    </rPh>
    <rPh sb="35" eb="37">
      <t>サクジョ</t>
    </rPh>
    <rPh sb="39" eb="40">
      <t>クダ</t>
    </rPh>
    <phoneticPr fontId="2"/>
  </si>
  <si>
    <t>環境</t>
    <rPh sb="0" eb="2">
      <t>カンキョウ</t>
    </rPh>
    <phoneticPr fontId="2"/>
  </si>
  <si>
    <t>選択肢</t>
    <rPh sb="0" eb="3">
      <t>センタクシ</t>
    </rPh>
    <phoneticPr fontId="2"/>
  </si>
  <si>
    <t>説明</t>
    <rPh sb="0" eb="2">
      <t>セツメイ</t>
    </rPh>
    <phoneticPr fontId="2"/>
  </si>
  <si>
    <t>学内者</t>
    <rPh sb="0" eb="2">
      <t>ガクナイ</t>
    </rPh>
    <rPh sb="2" eb="3">
      <t>シャ</t>
    </rPh>
    <phoneticPr fontId="2"/>
  </si>
  <si>
    <t>学外者</t>
    <rPh sb="0" eb="3">
      <t>ガクガイシャ</t>
    </rPh>
    <phoneticPr fontId="2"/>
  </si>
  <si>
    <t>所属</t>
    <rPh sb="0" eb="2">
      <t>ショゾク</t>
    </rPh>
    <phoneticPr fontId="2"/>
  </si>
  <si>
    <t>部局の標準選択肢</t>
    <rPh sb="0" eb="2">
      <t>ブキョク</t>
    </rPh>
    <rPh sb="3" eb="5">
      <t>ヒョウジュン</t>
    </rPh>
    <rPh sb="5" eb="8">
      <t>センタクシ</t>
    </rPh>
    <phoneticPr fontId="2"/>
  </si>
  <si>
    <t>学科の部局</t>
    <rPh sb="0" eb="2">
      <t>ガッカ</t>
    </rPh>
    <rPh sb="3" eb="5">
      <t>ブキョク</t>
    </rPh>
    <phoneticPr fontId="2"/>
  </si>
  <si>
    <t>学科の標準選択肢</t>
    <rPh sb="0" eb="2">
      <t>ガッカ</t>
    </rPh>
    <rPh sb="3" eb="5">
      <t>ヒョウジュン</t>
    </rPh>
    <rPh sb="5" eb="8">
      <t>センタクシ</t>
    </rPh>
    <phoneticPr fontId="2"/>
  </si>
  <si>
    <t>行</t>
    <rPh sb="0" eb="1">
      <t>ギョウ</t>
    </rPh>
    <phoneticPr fontId="2"/>
  </si>
  <si>
    <t>選択された部局</t>
    <rPh sb="0" eb="2">
      <t>センタク</t>
    </rPh>
    <rPh sb="5" eb="7">
      <t>ブキョク</t>
    </rPh>
    <phoneticPr fontId="2"/>
  </si>
  <si>
    <t>学科の選択肢</t>
    <rPh sb="0" eb="2">
      <t>ガッカ</t>
    </rPh>
    <rPh sb="3" eb="6">
      <t>センタクシ</t>
    </rPh>
    <phoneticPr fontId="2"/>
  </si>
  <si>
    <t>テスト</t>
    <phoneticPr fontId="2"/>
  </si>
  <si>
    <t>シート参照</t>
    <rPh sb="3" eb="5">
      <t>サンショウ</t>
    </rPh>
    <phoneticPr fontId="2"/>
  </si>
  <si>
    <t>今年度</t>
    <rPh sb="0" eb="3">
      <t>コンネンド</t>
    </rPh>
    <phoneticPr fontId="2"/>
  </si>
  <si>
    <t>4月未満なら1を引く</t>
    <rPh sb="1" eb="2">
      <t>ガツ</t>
    </rPh>
    <rPh sb="2" eb="4">
      <t>ミマン</t>
    </rPh>
    <rPh sb="8" eb="9">
      <t>ヒ</t>
    </rPh>
    <phoneticPr fontId="2"/>
  </si>
  <si>
    <t>学部生</t>
    <rPh sb="0" eb="2">
      <t>ガクブ</t>
    </rPh>
    <rPh sb="2" eb="3">
      <t>セイ</t>
    </rPh>
    <phoneticPr fontId="2"/>
  </si>
  <si>
    <t>B2</t>
    <phoneticPr fontId="2"/>
  </si>
  <si>
    <t>共同研究</t>
    <rPh sb="0" eb="2">
      <t>キョウドウ</t>
    </rPh>
    <rPh sb="2" eb="4">
      <t>ケンキュウ</t>
    </rPh>
    <phoneticPr fontId="2"/>
  </si>
  <si>
    <t>共同研究の研究員</t>
  </si>
  <si>
    <t>教育学部</t>
  </si>
  <si>
    <t>学校教育課程理科教育</t>
  </si>
  <si>
    <t>部局</t>
    <rPh sb="0" eb="2">
      <t>ブキョク</t>
    </rPh>
    <phoneticPr fontId="2"/>
  </si>
  <si>
    <t>来年度</t>
    <rPh sb="0" eb="3">
      <t>ライネンド</t>
    </rPh>
    <phoneticPr fontId="2"/>
  </si>
  <si>
    <t>ただし3月なら来年度も</t>
    <rPh sb="4" eb="5">
      <t>ガツ</t>
    </rPh>
    <rPh sb="7" eb="10">
      <t>ライネンド</t>
    </rPh>
    <phoneticPr fontId="2"/>
  </si>
  <si>
    <t>B3</t>
    <phoneticPr fontId="2"/>
  </si>
  <si>
    <t>社会人</t>
    <phoneticPr fontId="2"/>
  </si>
  <si>
    <t>社会人学生</t>
  </si>
  <si>
    <t>事務局</t>
  </si>
  <si>
    <t>学校教育課程技術教育</t>
  </si>
  <si>
    <t>学科</t>
    <rPh sb="0" eb="2">
      <t>ガッカ</t>
    </rPh>
    <phoneticPr fontId="2"/>
  </si>
  <si>
    <t>知的構造の創生部門</t>
  </si>
  <si>
    <t>B4</t>
    <phoneticPr fontId="2"/>
  </si>
  <si>
    <t>社会人研究生</t>
  </si>
  <si>
    <t>工学研究院</t>
  </si>
  <si>
    <t>施設部</t>
  </si>
  <si>
    <t>大学院生</t>
    <rPh sb="0" eb="3">
      <t>ダイガクイン</t>
    </rPh>
    <rPh sb="3" eb="4">
      <t>セイ</t>
    </rPh>
    <phoneticPr fontId="2"/>
  </si>
  <si>
    <t>M1</t>
    <phoneticPr fontId="2"/>
  </si>
  <si>
    <t>その他</t>
    <rPh sb="2" eb="3">
      <t>タ</t>
    </rPh>
    <phoneticPr fontId="2"/>
  </si>
  <si>
    <t>科目等履修生</t>
    <phoneticPr fontId="2"/>
  </si>
  <si>
    <t>環境情報研究院</t>
  </si>
  <si>
    <t>M2</t>
    <phoneticPr fontId="2"/>
  </si>
  <si>
    <t>定年退職者</t>
  </si>
  <si>
    <t>都市イノベーション研究院</t>
  </si>
  <si>
    <t>機能の創生部門</t>
  </si>
  <si>
    <t>D1</t>
    <phoneticPr fontId="2"/>
  </si>
  <si>
    <t>先端科学高等研究院</t>
  </si>
  <si>
    <t>システムの創生部門</t>
  </si>
  <si>
    <t>D2</t>
    <phoneticPr fontId="2"/>
  </si>
  <si>
    <t>研究推進機構</t>
  </si>
  <si>
    <t>技術部</t>
  </si>
  <si>
    <t>D3</t>
    <phoneticPr fontId="2"/>
  </si>
  <si>
    <t>人工環境と情報部門</t>
  </si>
  <si>
    <t>D4</t>
    <phoneticPr fontId="2"/>
  </si>
  <si>
    <t>自然環境と情報部門</t>
  </si>
  <si>
    <t>その他の学生</t>
    <rPh sb="2" eb="3">
      <t>タ</t>
    </rPh>
    <rPh sb="4" eb="6">
      <t>ガクセイ</t>
    </rPh>
    <phoneticPr fontId="2"/>
  </si>
  <si>
    <t>研究生</t>
    <rPh sb="0" eb="3">
      <t>ケンキュウセイ</t>
    </rPh>
    <phoneticPr fontId="2"/>
  </si>
  <si>
    <t>都市イノベーション部門</t>
  </si>
  <si>
    <t>共同教育課程学生</t>
    <phoneticPr fontId="2"/>
  </si>
  <si>
    <t>学外利用者</t>
  </si>
  <si>
    <t>大学等</t>
  </si>
  <si>
    <t>外研生</t>
    <rPh sb="0" eb="2">
      <t>ガイケン</t>
    </rPh>
    <rPh sb="2" eb="3">
      <t>セイ</t>
    </rPh>
    <phoneticPr fontId="2"/>
  </si>
  <si>
    <t>企業等</t>
  </si>
  <si>
    <t>被雇用者</t>
    <rPh sb="0" eb="4">
      <t>ヒコヨウシャ</t>
    </rPh>
    <phoneticPr fontId="2"/>
  </si>
  <si>
    <t>常勤教職員</t>
  </si>
  <si>
    <t>リスク共生社会創造センター</t>
  </si>
  <si>
    <t>非常勤教職員</t>
    <rPh sb="0" eb="1">
      <t>ヒ</t>
    </rPh>
    <phoneticPr fontId="2"/>
  </si>
  <si>
    <t>IAS</t>
  </si>
  <si>
    <t>ポスドク</t>
  </si>
  <si>
    <t>機関管理者</t>
  </si>
  <si>
    <t/>
  </si>
  <si>
    <t>派遣研究員</t>
    <rPh sb="0" eb="5">
      <t>ハケンケンキュウイン</t>
    </rPh>
    <phoneticPr fontId="2"/>
  </si>
  <si>
    <t>機器分析評価センター</t>
  </si>
  <si>
    <t>最終行</t>
    <rPh sb="0" eb="3">
      <t>サイシュウギョウ</t>
    </rPh>
    <phoneticPr fontId="2"/>
  </si>
  <si>
    <t>---</t>
    <phoneticPr fontId="2"/>
  </si>
  <si>
    <r>
      <t>変更手続等の場合、</t>
    </r>
    <r>
      <rPr>
        <u/>
        <sz val="11"/>
        <color theme="1"/>
        <rFont val="ＭＳ ゴシック"/>
        <family val="3"/>
        <charset val="128"/>
      </rPr>
      <t>継続する利用者は削除せず</t>
    </r>
    <r>
      <rPr>
        <sz val="11"/>
        <color theme="1"/>
        <rFont val="ＭＳ ゴシック"/>
        <family val="3"/>
        <charset val="128"/>
      </rPr>
      <t>、追加する利用者の追加または、変更のある利用者情報の更新、抹消する利用者の削除をして申請ください。また、途中に空行が入らないようにしてください。</t>
    </r>
    <phoneticPr fontId="2"/>
  </si>
  <si>
    <t>利用責任者が登録済の方は登録済を選択してください。</t>
    <rPh sb="0" eb="2">
      <t>リヨウ</t>
    </rPh>
    <rPh sb="2" eb="5">
      <t>セキニンシャ</t>
    </rPh>
    <rPh sb="6" eb="8">
      <t>トウロク</t>
    </rPh>
    <rPh sb="8" eb="9">
      <t>ズミ</t>
    </rPh>
    <rPh sb="10" eb="11">
      <t>カタ</t>
    </rPh>
    <rPh sb="12" eb="15">
      <t>トウロクズミ</t>
    </rPh>
    <rPh sb="16" eb="18">
      <t>センタク</t>
    </rPh>
    <phoneticPr fontId="2"/>
  </si>
  <si>
    <t>新規登録で学外機器を利用される方は予算名を設定しますので、所管名称をご記入ください。</t>
    <rPh sb="0" eb="2">
      <t>シンキ</t>
    </rPh>
    <rPh sb="2" eb="4">
      <t>トウロク</t>
    </rPh>
    <rPh sb="5" eb="7">
      <t>ガクガイ</t>
    </rPh>
    <rPh sb="7" eb="9">
      <t>キキ</t>
    </rPh>
    <rPh sb="10" eb="12">
      <t>リヨウ</t>
    </rPh>
    <rPh sb="15" eb="16">
      <t>カタ</t>
    </rPh>
    <rPh sb="17" eb="19">
      <t>ヨサン</t>
    </rPh>
    <rPh sb="19" eb="20">
      <t>メイ</t>
    </rPh>
    <rPh sb="21" eb="23">
      <t>セッテイ</t>
    </rPh>
    <rPh sb="29" eb="31">
      <t>ショカン</t>
    </rPh>
    <rPh sb="31" eb="33">
      <t>メイショウ</t>
    </rPh>
    <rPh sb="35" eb="37">
      <t>キニュウ</t>
    </rPh>
    <phoneticPr fontId="2"/>
  </si>
  <si>
    <t>社会環境と情報部門</t>
    <phoneticPr fontId="2"/>
  </si>
  <si>
    <t>様式 A01 (2025年10月版)</t>
    <rPh sb="0" eb="2">
      <t>ヨウシキ</t>
    </rPh>
    <rPh sb="12" eb="13">
      <t>ネン</t>
    </rPh>
    <rPh sb="15" eb="16">
      <t>ガツ</t>
    </rPh>
    <rPh sb="16" eb="17">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</si>
</sst>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
    <numFmt numFmtId="178" formatCode="#\ &quot;年&quot;&quot;度&quot;"/>
    <numFmt numFmtId="179" formatCode="#&quot;. &quot;"/>
    <numFmt numFmtId="180" formatCode="0;\-0;&quot;(ドロップダウンリストから選択してください)&quot;;@"/>
    <numFmt numFmtId="181" formatCode="&quot; &quot;#&quot; 年度&quot;;\ &quot; &quot;\-#&quot; 年度&quot;;\ &quot;(リストから選択してください)&quot;"/>
    <numFmt numFmtId="182" formatCode="&quot; &quot;yyyy&quot; 年 &quot;m&quot; 月 &quot;d&quot; 日 &quot;;&quot;　　　年　　月　　日 &quot;;&quot;　　　年　　月　　日 &quot;;&quot;(&quot;@&quot;) 年　　月　　日 &quot;"/>
    <numFmt numFmtId="183" formatCode="@* &quot;・&quot;"/>
  </numFmts>
  <fonts count="37" x14ac:knownFonts="1">
    <font>
      <sz val="11"/>
      <color theme="1"/>
      <name val="ＭＳ Ｐゴシック"/>
      <family val="2"/>
      <charset val="128"/>
      <scheme val="minor"/>
    </font>
    <font>
      <sz val="11"/>
      <color theme="1"/>
      <name val="ＭＳ ゴシック"/>
      <family val="3"/>
      <charset val="128"/>
    </font>
    <font>
      <sz val="6"/>
      <name val="ＭＳ Ｐゴシック"/>
      <family val="2"/>
      <charset val="128"/>
      <scheme val="minor"/>
    </font>
    <font>
      <sz val="12"/>
      <color theme="1"/>
      <name val="ＭＳ ゴシック"/>
      <family val="3"/>
      <charset val="128"/>
    </font>
    <font>
      <sz val="10"/>
      <color theme="1"/>
      <name val="ＭＳ ゴシック"/>
      <family val="3"/>
      <charset val="128"/>
    </font>
    <font>
      <u/>
      <sz val="11"/>
      <color theme="10"/>
      <name val="ＭＳ Ｐゴシック"/>
      <family val="2"/>
      <charset val="128"/>
      <scheme val="minor"/>
    </font>
    <font>
      <u/>
      <sz val="10"/>
      <color theme="1"/>
      <name val="ＭＳ ゴシック"/>
      <family val="3"/>
      <charset val="128"/>
    </font>
    <font>
      <sz val="11"/>
      <color theme="0"/>
      <name val="ＭＳ ゴシック"/>
      <family val="3"/>
      <charset val="128"/>
    </font>
    <font>
      <sz val="11"/>
      <name val="ＭＳ ゴシック"/>
      <family val="3"/>
      <charset val="128"/>
    </font>
    <font>
      <sz val="9"/>
      <color theme="1"/>
      <name val="ＭＳ ゴシック"/>
      <family val="3"/>
      <charset val="128"/>
    </font>
    <font>
      <sz val="4"/>
      <name val="ＭＳ ゴシック"/>
      <family val="3"/>
      <charset val="128"/>
    </font>
    <font>
      <u/>
      <sz val="11"/>
      <name val="ＭＳ ゴシック"/>
      <family val="3"/>
      <charset val="128"/>
    </font>
    <font>
      <sz val="11"/>
      <name val="ＭＳ Ｐゴシック"/>
      <family val="2"/>
      <charset val="128"/>
      <scheme val="minor"/>
    </font>
    <font>
      <b/>
      <u/>
      <sz val="11"/>
      <color theme="1"/>
      <name val="ＭＳ ゴシック"/>
      <family val="3"/>
      <charset val="128"/>
    </font>
    <font>
      <u/>
      <sz val="11"/>
      <color theme="1"/>
      <name val="ＭＳ ゴシック"/>
      <family val="3"/>
      <charset val="128"/>
    </font>
    <font>
      <sz val="10"/>
      <name val="ＭＳ ゴシック"/>
      <family val="3"/>
      <charset val="128"/>
    </font>
    <font>
      <b/>
      <sz val="10"/>
      <name val="ＭＳ ゴシック"/>
      <family val="3"/>
      <charset val="128"/>
    </font>
    <font>
      <u/>
      <sz val="10"/>
      <name val="ＭＳ ゴシック"/>
      <family val="3"/>
      <charset val="128"/>
    </font>
    <font>
      <sz val="11"/>
      <color theme="1"/>
      <name val="ＭＳ Ｐゴシック"/>
      <family val="3"/>
      <charset val="128"/>
    </font>
    <font>
      <sz val="6"/>
      <color theme="7"/>
      <name val="ＭＳ ゴシック"/>
      <family val="3"/>
      <charset val="128"/>
    </font>
    <font>
      <sz val="10"/>
      <color theme="1"/>
      <name val="游明朝"/>
      <family val="1"/>
      <charset val="128"/>
    </font>
    <font>
      <b/>
      <sz val="10"/>
      <color theme="1"/>
      <name val="游明朝"/>
      <family val="1"/>
      <charset val="128"/>
    </font>
    <font>
      <sz val="9"/>
      <color theme="9"/>
      <name val="ＭＳ ゴシック"/>
      <family val="3"/>
      <charset val="128"/>
    </font>
    <font>
      <sz val="9"/>
      <color theme="7"/>
      <name val="ＭＳ ゴシック"/>
      <family val="3"/>
      <charset val="128"/>
    </font>
    <font>
      <sz val="9"/>
      <color rgb="FFFFC000"/>
      <name val="ＭＳ ゴシック"/>
      <family val="3"/>
      <charset val="128"/>
    </font>
    <font>
      <b/>
      <sz val="11"/>
      <color theme="1"/>
      <name val="ＭＳ Ｐゴシック"/>
      <family val="3"/>
      <charset val="128"/>
    </font>
    <font>
      <b/>
      <sz val="11"/>
      <color theme="1"/>
      <name val="ＭＳ ゴシック"/>
      <family val="3"/>
      <charset val="128"/>
    </font>
    <font>
      <b/>
      <sz val="10"/>
      <color theme="1"/>
      <name val="ＭＳ ゴシック"/>
      <family val="3"/>
      <charset val="128"/>
    </font>
    <font>
      <sz val="10"/>
      <name val="游明朝"/>
      <family val="1"/>
      <charset val="128"/>
    </font>
    <font>
      <sz val="8"/>
      <color theme="1"/>
      <name val="ＭＳ Ｐゴシック"/>
      <family val="3"/>
      <charset val="128"/>
    </font>
    <font>
      <sz val="8"/>
      <name val="ＭＳ Ｐゴシック"/>
      <family val="3"/>
      <charset val="128"/>
    </font>
    <font>
      <b/>
      <sz val="12"/>
      <name val="游ゴシック"/>
      <family val="3"/>
      <charset val="128"/>
    </font>
    <font>
      <b/>
      <sz val="10"/>
      <name val="游ゴシック"/>
      <family val="3"/>
      <charset val="128"/>
    </font>
    <font>
      <b/>
      <sz val="10"/>
      <name val="游明朝"/>
      <family val="1"/>
      <charset val="128"/>
    </font>
    <font>
      <sz val="11"/>
      <color rgb="FF000000"/>
      <name val="ＭＳ ゴシック"/>
      <family val="3"/>
      <charset val="128"/>
    </font>
    <font>
      <b/>
      <sz val="8"/>
      <color theme="1"/>
      <name val="ＭＳ ゴシック"/>
      <family val="3"/>
      <charset val="128"/>
    </font>
    <font>
      <sz val="9"/>
      <color rgb="FF000000"/>
      <name val="Meiryo UI"/>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2CC"/>
        <bgColor rgb="FF000000"/>
      </patternFill>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indexed="64"/>
      </left>
      <right/>
      <top/>
      <bottom style="dotted">
        <color indexed="64"/>
      </bottom>
      <diagonal/>
    </border>
    <border>
      <left/>
      <right style="thin">
        <color indexed="64"/>
      </right>
      <top style="thin">
        <color indexed="64"/>
      </top>
      <bottom style="thin">
        <color indexed="64"/>
      </bottom>
      <diagonal/>
    </border>
    <border>
      <left/>
      <right/>
      <top style="hair">
        <color auto="1"/>
      </top>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3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2" borderId="11" xfId="0" applyFont="1" applyFill="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vertical="center" shrinkToFit="1"/>
    </xf>
    <xf numFmtId="178" fontId="1" fillId="2" borderId="11" xfId="0" applyNumberFormat="1" applyFont="1" applyFill="1" applyBorder="1" applyAlignment="1">
      <alignment vertical="center" shrinkToFit="1"/>
    </xf>
    <xf numFmtId="0" fontId="1" fillId="2" borderId="11" xfId="0" applyFont="1" applyFill="1" applyBorder="1" applyAlignment="1">
      <alignment vertical="center" shrinkToFit="1"/>
    </xf>
    <xf numFmtId="0" fontId="1" fillId="0" borderId="0" xfId="0" applyFont="1" applyAlignment="1">
      <alignment horizontal="right" vertical="center"/>
    </xf>
    <xf numFmtId="0" fontId="7" fillId="0" borderId="0" xfId="0" applyFont="1">
      <alignment vertical="center"/>
    </xf>
    <xf numFmtId="0" fontId="1" fillId="0" borderId="11" xfId="0" applyFont="1" applyBorder="1" applyAlignment="1">
      <alignment horizontal="left" vertical="center" indent="1" shrinkToFit="1"/>
    </xf>
    <xf numFmtId="0" fontId="1" fillId="0" borderId="0" xfId="0" applyFont="1" applyAlignment="1">
      <alignment horizontal="center" vertical="top"/>
    </xf>
    <xf numFmtId="0" fontId="1" fillId="0" borderId="0" xfId="0" applyFont="1" applyAlignment="1">
      <alignment horizontal="left" vertical="distributed"/>
    </xf>
    <xf numFmtId="0" fontId="4" fillId="0" borderId="0" xfId="0" applyFont="1" applyAlignment="1">
      <alignment horizontal="center" vertical="top"/>
    </xf>
    <xf numFmtId="176" fontId="1" fillId="0" borderId="0" xfId="0" applyNumberFormat="1" applyFont="1" applyAlignment="1">
      <alignment vertical="center" wrapText="1" shrinkToFit="1"/>
    </xf>
    <xf numFmtId="0" fontId="4" fillId="0" borderId="0" xfId="0" applyFont="1" applyAlignment="1">
      <alignment horizontal="center" vertical="center"/>
    </xf>
    <xf numFmtId="0" fontId="7" fillId="0" borderId="0" xfId="0" applyFont="1" applyAlignment="1">
      <alignment vertical="center" shrinkToFit="1"/>
    </xf>
    <xf numFmtId="180" fontId="1" fillId="3" borderId="11" xfId="0" applyNumberFormat="1" applyFont="1" applyFill="1" applyBorder="1" applyAlignment="1">
      <alignment horizontal="left" vertical="center" shrinkToFit="1"/>
    </xf>
    <xf numFmtId="0" fontId="3" fillId="0" borderId="0" xfId="0" applyFont="1" applyAlignment="1">
      <alignment horizontal="center" vertical="center"/>
    </xf>
    <xf numFmtId="0" fontId="0" fillId="0" borderId="9" xfId="0" applyBorder="1">
      <alignment vertical="center"/>
    </xf>
    <xf numFmtId="176" fontId="0" fillId="0" borderId="0" xfId="0" applyNumberFormat="1" applyAlignment="1">
      <alignment vertical="center" wrapText="1" shrinkToFit="1"/>
    </xf>
    <xf numFmtId="0" fontId="0" fillId="0" borderId="0" xfId="0" applyAlignment="1">
      <alignment horizontal="center" vertical="center"/>
    </xf>
    <xf numFmtId="0" fontId="10" fillId="0" borderId="0" xfId="0" applyFont="1">
      <alignment vertical="center"/>
    </xf>
    <xf numFmtId="0" fontId="8" fillId="0" borderId="0" xfId="0" applyFont="1">
      <alignment vertical="center"/>
    </xf>
    <xf numFmtId="177" fontId="8" fillId="0" borderId="0" xfId="0" applyNumberFormat="1" applyFont="1">
      <alignment vertical="center"/>
    </xf>
    <xf numFmtId="0" fontId="18" fillId="0" borderId="0" xfId="0" applyFont="1">
      <alignment vertical="center"/>
    </xf>
    <xf numFmtId="0" fontId="20" fillId="0" borderId="0" xfId="0" applyFont="1" applyAlignment="1">
      <alignment vertical="top" wrapText="1"/>
    </xf>
    <xf numFmtId="0" fontId="20" fillId="0" borderId="0" xfId="0" applyFont="1">
      <alignment vertical="center"/>
    </xf>
    <xf numFmtId="0" fontId="20" fillId="0" borderId="0" xfId="0" applyFont="1" applyAlignment="1">
      <alignment vertical="center" wrapText="1"/>
    </xf>
    <xf numFmtId="179" fontId="20" fillId="0" borderId="0" xfId="0" applyNumberFormat="1" applyFont="1" applyAlignment="1">
      <alignment vertical="top" wrapText="1"/>
    </xf>
    <xf numFmtId="0" fontId="19" fillId="0" borderId="0" xfId="0" applyFont="1">
      <alignment vertical="center"/>
    </xf>
    <xf numFmtId="0" fontId="18" fillId="3" borderId="0" xfId="0" applyFont="1" applyFill="1">
      <alignment vertical="center"/>
    </xf>
    <xf numFmtId="0" fontId="22" fillId="0" borderId="0" xfId="0" applyFont="1">
      <alignment vertical="center"/>
    </xf>
    <xf numFmtId="0" fontId="23" fillId="0" borderId="0" xfId="0" applyFont="1">
      <alignment vertical="center"/>
    </xf>
    <xf numFmtId="0" fontId="9" fillId="0" borderId="0" xfId="0" applyFont="1" applyAlignment="1">
      <alignment vertical="justify"/>
    </xf>
    <xf numFmtId="0" fontId="24" fillId="0" borderId="0" xfId="0" applyFont="1">
      <alignment vertical="center"/>
    </xf>
    <xf numFmtId="0" fontId="25" fillId="0" borderId="0" xfId="0" applyFont="1">
      <alignment vertical="center"/>
    </xf>
    <xf numFmtId="0" fontId="26" fillId="2" borderId="1" xfId="0" applyFont="1" applyFill="1" applyBorder="1" applyAlignment="1">
      <alignment horizontal="distributed" vertical="center" indent="3" shrinkToFit="1"/>
    </xf>
    <xf numFmtId="0" fontId="26" fillId="2" borderId="1" xfId="0" applyFont="1" applyFill="1" applyBorder="1" applyAlignment="1">
      <alignment horizontal="center" vertical="center" shrinkToFit="1"/>
    </xf>
    <xf numFmtId="0" fontId="26" fillId="2" borderId="2" xfId="0" applyFont="1" applyFill="1" applyBorder="1" applyAlignment="1">
      <alignment horizontal="center" vertical="center" wrapText="1" shrinkToFit="1"/>
    </xf>
    <xf numFmtId="0" fontId="27" fillId="2" borderId="1" xfId="0" applyFont="1" applyFill="1" applyBorder="1" applyAlignment="1">
      <alignment horizontal="center" vertical="center" shrinkToFit="1"/>
    </xf>
    <xf numFmtId="0" fontId="27" fillId="2" borderId="11" xfId="0" applyFont="1" applyFill="1" applyBorder="1" applyAlignment="1">
      <alignment horizontal="center" vertical="center" wrapText="1"/>
    </xf>
    <xf numFmtId="0" fontId="28" fillId="0" borderId="0" xfId="0" applyFont="1" applyAlignment="1">
      <alignment vertical="top" wrapText="1"/>
    </xf>
    <xf numFmtId="0" fontId="1" fillId="0" borderId="8" xfId="0" applyFont="1" applyBorder="1">
      <alignment vertical="center"/>
    </xf>
    <xf numFmtId="0" fontId="26" fillId="2" borderId="17" xfId="0" applyFont="1" applyFill="1" applyBorder="1" applyAlignment="1">
      <alignment horizontal="right" vertical="center" indent="1" shrinkToFit="1"/>
    </xf>
    <xf numFmtId="0" fontId="26" fillId="2" borderId="10" xfId="0" applyFont="1" applyFill="1" applyBorder="1" applyAlignment="1">
      <alignment horizontal="right" vertical="center" indent="1" shrinkToFit="1"/>
    </xf>
    <xf numFmtId="0" fontId="29" fillId="5" borderId="0" xfId="0" applyFont="1" applyFill="1">
      <alignment vertical="center"/>
    </xf>
    <xf numFmtId="0" fontId="29" fillId="0" borderId="0" xfId="0" applyFont="1">
      <alignment vertical="center"/>
    </xf>
    <xf numFmtId="0" fontId="30" fillId="3" borderId="0" xfId="0" applyFont="1" applyFill="1">
      <alignment vertical="center"/>
    </xf>
    <xf numFmtId="0" fontId="29" fillId="3" borderId="0" xfId="0" applyFont="1" applyFill="1">
      <alignment vertical="center"/>
    </xf>
    <xf numFmtId="0" fontId="29" fillId="0" borderId="0" xfId="0" quotePrefix="1" applyFont="1">
      <alignment vertical="center"/>
    </xf>
    <xf numFmtId="0" fontId="29" fillId="4" borderId="0" xfId="0" applyFont="1" applyFill="1">
      <alignment vertical="center"/>
    </xf>
    <xf numFmtId="0" fontId="31" fillId="5" borderId="0" xfId="0" applyFont="1" applyFill="1" applyAlignment="1">
      <alignment vertical="top"/>
    </xf>
    <xf numFmtId="0" fontId="31" fillId="7" borderId="0" xfId="0" applyFont="1" applyFill="1" applyAlignment="1">
      <alignment vertical="top"/>
    </xf>
    <xf numFmtId="180" fontId="1" fillId="3" borderId="1" xfId="0" applyNumberFormat="1" applyFont="1" applyFill="1" applyBorder="1" applyAlignment="1">
      <alignment horizontal="left" vertical="center" indent="1" shrinkToFit="1"/>
    </xf>
    <xf numFmtId="180" fontId="1" fillId="3" borderId="18" xfId="0" applyNumberFormat="1" applyFont="1" applyFill="1" applyBorder="1" applyAlignment="1">
      <alignment horizontal="left" vertical="center" indent="1" shrinkToFit="1"/>
    </xf>
    <xf numFmtId="0" fontId="3" fillId="0" borderId="0" xfId="0" applyFont="1" applyAlignment="1">
      <alignment horizontal="centerContinuous" vertical="center"/>
    </xf>
    <xf numFmtId="0" fontId="0" fillId="0" borderId="0" xfId="0" applyAlignment="1">
      <alignment horizontal="centerContinuous" vertical="center"/>
    </xf>
    <xf numFmtId="183" fontId="32" fillId="0" borderId="0" xfId="0" applyNumberFormat="1" applyFont="1" applyAlignment="1">
      <alignment vertical="center" shrinkToFit="1"/>
    </xf>
    <xf numFmtId="0" fontId="32" fillId="0" borderId="0" xfId="0" applyFont="1" applyAlignment="1">
      <alignment vertical="top" shrinkToFit="1"/>
    </xf>
    <xf numFmtId="179" fontId="32" fillId="0" borderId="0" xfId="0" applyNumberFormat="1" applyFont="1" applyAlignment="1">
      <alignment horizontal="right" vertical="top" shrinkToFit="1"/>
    </xf>
    <xf numFmtId="183" fontId="32" fillId="0" borderId="0" xfId="0" applyNumberFormat="1" applyFont="1" applyAlignment="1">
      <alignment vertical="top" shrinkToFit="1"/>
    </xf>
    <xf numFmtId="179" fontId="32" fillId="0" borderId="0" xfId="0" applyNumberFormat="1" applyFont="1" applyAlignment="1">
      <alignment vertical="center" shrinkToFit="1"/>
    </xf>
    <xf numFmtId="0" fontId="32" fillId="0" borderId="0" xfId="0" applyFont="1" applyAlignment="1">
      <alignment horizontal="right" vertical="top" shrinkToFit="1"/>
    </xf>
    <xf numFmtId="0" fontId="32" fillId="0" borderId="0" xfId="0" applyFont="1" applyAlignment="1">
      <alignment vertical="center" shrinkToFit="1"/>
    </xf>
    <xf numFmtId="179" fontId="31" fillId="5" borderId="0" xfId="0" applyNumberFormat="1" applyFont="1" applyFill="1">
      <alignment vertical="center"/>
    </xf>
    <xf numFmtId="179" fontId="31" fillId="6" borderId="0" xfId="0" applyNumberFormat="1" applyFont="1" applyFill="1">
      <alignment vertical="center"/>
    </xf>
    <xf numFmtId="0" fontId="32" fillId="6" borderId="0" xfId="0" applyFont="1" applyFill="1">
      <alignment vertical="center"/>
    </xf>
    <xf numFmtId="0" fontId="20" fillId="5" borderId="0" xfId="0" applyFont="1" applyFill="1" applyAlignment="1">
      <alignment vertical="top"/>
    </xf>
    <xf numFmtId="0" fontId="20" fillId="5" borderId="0" xfId="0" applyFont="1" applyFill="1">
      <alignment vertical="center"/>
    </xf>
    <xf numFmtId="0" fontId="20" fillId="7" borderId="0" xfId="0" applyFont="1" applyFill="1" applyAlignment="1">
      <alignment vertical="top"/>
    </xf>
    <xf numFmtId="0" fontId="20" fillId="7" borderId="0" xfId="0" applyFont="1" applyFill="1">
      <alignment vertical="center"/>
    </xf>
    <xf numFmtId="0" fontId="20" fillId="6" borderId="0" xfId="0" applyFont="1" applyFill="1" applyAlignment="1">
      <alignment vertical="top"/>
    </xf>
    <xf numFmtId="0" fontId="8" fillId="0" borderId="0" xfId="0" applyFont="1" applyAlignment="1">
      <alignment horizontal="justify" vertical="center" wrapText="1"/>
    </xf>
    <xf numFmtId="0" fontId="31" fillId="6" borderId="0" xfId="0" applyFont="1" applyFill="1">
      <alignment vertical="center"/>
    </xf>
    <xf numFmtId="0" fontId="7" fillId="0" borderId="0" xfId="0" applyFont="1" applyAlignment="1">
      <alignment vertical="top" wrapText="1"/>
    </xf>
    <xf numFmtId="0" fontId="27" fillId="2" borderId="11" xfId="0" applyFont="1" applyFill="1" applyBorder="1" applyAlignment="1">
      <alignment vertical="center" wrapText="1"/>
    </xf>
    <xf numFmtId="0" fontId="27" fillId="2" borderId="11" xfId="0" applyFont="1" applyFill="1" applyBorder="1" applyAlignment="1">
      <alignment horizontal="center" vertical="center"/>
    </xf>
    <xf numFmtId="0" fontId="1" fillId="3" borderId="11" xfId="0" applyFont="1" applyFill="1" applyBorder="1" applyAlignment="1" applyProtection="1">
      <alignment vertical="center" shrinkToFit="1"/>
      <protection locked="0"/>
    </xf>
    <xf numFmtId="49" fontId="1" fillId="3" borderId="11" xfId="0" applyNumberFormat="1" applyFont="1" applyFill="1" applyBorder="1" applyAlignment="1" applyProtection="1">
      <alignment vertical="center" shrinkToFit="1"/>
      <protection locked="0"/>
    </xf>
    <xf numFmtId="0" fontId="8" fillId="0" borderId="11" xfId="1" applyNumberFormat="1" applyFont="1" applyFill="1" applyBorder="1" applyAlignment="1" applyProtection="1">
      <alignment vertical="center" shrinkToFit="1"/>
    </xf>
    <xf numFmtId="0" fontId="29" fillId="4" borderId="0" xfId="0" quotePrefix="1" applyFont="1" applyFill="1">
      <alignment vertical="center"/>
    </xf>
    <xf numFmtId="0" fontId="3" fillId="0" borderId="9" xfId="0" applyFont="1" applyBorder="1" applyAlignment="1">
      <alignment horizontal="centerContinuous" vertical="center"/>
    </xf>
    <xf numFmtId="0" fontId="26" fillId="2" borderId="11" xfId="0" applyFont="1" applyFill="1" applyBorder="1" applyAlignment="1">
      <alignment vertical="center" wrapText="1"/>
    </xf>
    <xf numFmtId="0" fontId="26" fillId="2" borderId="11" xfId="0" applyFont="1" applyFill="1" applyBorder="1" applyAlignment="1">
      <alignment horizontal="center" vertical="center" wrapText="1"/>
    </xf>
    <xf numFmtId="0" fontId="26" fillId="2" borderId="11" xfId="0" applyFont="1" applyFill="1" applyBorder="1" applyAlignment="1">
      <alignment horizontal="center" vertical="center"/>
    </xf>
    <xf numFmtId="0" fontId="1" fillId="0" borderId="13" xfId="0" applyFont="1" applyBorder="1" applyAlignment="1">
      <alignment horizontal="justify" vertical="center"/>
    </xf>
    <xf numFmtId="0" fontId="1" fillId="0" borderId="11" xfId="0" applyFont="1" applyBorder="1" applyAlignment="1">
      <alignment vertical="center" shrinkToFit="1"/>
    </xf>
    <xf numFmtId="0" fontId="23" fillId="0" borderId="0" xfId="0" applyFont="1" applyProtection="1">
      <alignment vertical="center"/>
      <protection locked="0"/>
    </xf>
    <xf numFmtId="49" fontId="1" fillId="3" borderId="11" xfId="0" applyNumberFormat="1" applyFont="1" applyFill="1" applyBorder="1" applyAlignment="1" applyProtection="1">
      <alignment horizontal="left" vertical="center" indent="1" shrinkToFit="1"/>
      <protection locked="0"/>
    </xf>
    <xf numFmtId="49" fontId="8" fillId="3" borderId="11" xfId="1" applyNumberFormat="1" applyFont="1" applyFill="1" applyBorder="1" applyAlignment="1" applyProtection="1">
      <alignment horizontal="left" vertical="center" indent="1" shrinkToFit="1"/>
      <protection locked="0"/>
    </xf>
    <xf numFmtId="0" fontId="12" fillId="3" borderId="11" xfId="1" applyFont="1" applyFill="1" applyBorder="1" applyAlignment="1" applyProtection="1">
      <alignment horizontal="left" vertical="center" indent="1" shrinkToFit="1"/>
      <protection locked="0"/>
    </xf>
    <xf numFmtId="0" fontId="1" fillId="3" borderId="11" xfId="0" applyFont="1" applyFill="1" applyBorder="1" applyAlignment="1" applyProtection="1">
      <alignment horizontal="left" vertical="center" indent="1" shrinkToFit="1"/>
      <protection locked="0"/>
    </xf>
    <xf numFmtId="0" fontId="34" fillId="8" borderId="11" xfId="0" applyFont="1" applyFill="1" applyBorder="1" applyAlignment="1" applyProtection="1">
      <alignment horizontal="left" vertical="center" shrinkToFit="1"/>
      <protection locked="0"/>
    </xf>
    <xf numFmtId="181" fontId="1" fillId="3" borderId="2" xfId="0" applyNumberFormat="1" applyFont="1" applyFill="1" applyBorder="1" applyAlignment="1" applyProtection="1">
      <alignment horizontal="right" vertical="center" indent="1" shrinkToFit="1"/>
      <protection locked="0"/>
    </xf>
    <xf numFmtId="182" fontId="1" fillId="3" borderId="0" xfId="0" applyNumberFormat="1" applyFont="1" applyFill="1" applyAlignment="1" applyProtection="1">
      <alignment horizontal="right" vertical="center"/>
      <protection locked="0"/>
    </xf>
    <xf numFmtId="0" fontId="1" fillId="3" borderId="7" xfId="0" applyFont="1" applyFill="1" applyBorder="1" applyAlignment="1" applyProtection="1">
      <alignment horizontal="left" vertical="center" indent="1" shrinkToFit="1"/>
      <protection locked="0"/>
    </xf>
    <xf numFmtId="0" fontId="1" fillId="3" borderId="12" xfId="0" applyFont="1" applyFill="1" applyBorder="1" applyAlignment="1" applyProtection="1">
      <alignment horizontal="left" vertical="center" indent="1" shrinkToFit="1"/>
      <protection locked="0"/>
    </xf>
    <xf numFmtId="0" fontId="8" fillId="3" borderId="11" xfId="0" applyFont="1" applyFill="1" applyBorder="1" applyAlignment="1" applyProtection="1">
      <alignment vertical="center" shrinkToFit="1"/>
      <protection locked="0"/>
    </xf>
    <xf numFmtId="0" fontId="8" fillId="3" borderId="11" xfId="0" applyFont="1" applyFill="1" applyBorder="1" applyAlignment="1" applyProtection="1">
      <alignment horizontal="center" vertical="center" shrinkToFit="1"/>
      <protection locked="0"/>
    </xf>
    <xf numFmtId="49" fontId="8" fillId="3" borderId="11" xfId="0" applyNumberFormat="1" applyFont="1" applyFill="1" applyBorder="1" applyAlignment="1" applyProtection="1">
      <alignment vertical="center" shrinkToFit="1"/>
      <protection locked="0"/>
    </xf>
    <xf numFmtId="0" fontId="4" fillId="0" borderId="0" xfId="0" applyFont="1" applyAlignment="1">
      <alignment horizontal="center" vertical="justify"/>
    </xf>
    <xf numFmtId="0" fontId="8" fillId="0" borderId="0" xfId="0" applyFont="1" applyAlignment="1">
      <alignment horizontal="justify" vertical="top" wrapText="1"/>
    </xf>
    <xf numFmtId="0" fontId="8" fillId="0" borderId="0" xfId="0" applyFont="1" applyAlignment="1">
      <alignment horizontal="justify" vertical="top"/>
    </xf>
    <xf numFmtId="0" fontId="26" fillId="2" borderId="3" xfId="0" applyFont="1" applyFill="1" applyBorder="1" applyAlignment="1">
      <alignment horizontal="center" vertical="center" wrapText="1"/>
    </xf>
    <xf numFmtId="0" fontId="26" fillId="2" borderId="4" xfId="0" applyFont="1" applyFill="1" applyBorder="1" applyAlignment="1">
      <alignment vertical="center" wrapText="1"/>
    </xf>
    <xf numFmtId="0" fontId="26" fillId="2" borderId="4"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26" fillId="2" borderId="5" xfId="0" applyFont="1" applyFill="1" applyBorder="1" applyAlignment="1">
      <alignment horizontal="center" vertical="center" wrapText="1"/>
    </xf>
    <xf numFmtId="0" fontId="26" fillId="2" borderId="6"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4" fillId="0" borderId="0" xfId="0" applyFont="1" applyAlignment="1">
      <alignment horizontal="left" vertical="top"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2" borderId="8"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4" fillId="0" borderId="14" xfId="0" applyFont="1" applyBorder="1" applyAlignment="1">
      <alignment horizontal="justify" vertical="top" wrapText="1"/>
    </xf>
    <xf numFmtId="0" fontId="4" fillId="0" borderId="16" xfId="0" applyFont="1" applyBorder="1" applyAlignment="1">
      <alignment horizontal="justify" vertical="top" wrapText="1"/>
    </xf>
    <xf numFmtId="0" fontId="4" fillId="0" borderId="15" xfId="0" applyFont="1" applyBorder="1" applyAlignment="1">
      <alignment horizontal="justify" vertical="top" wrapText="1"/>
    </xf>
    <xf numFmtId="0" fontId="4" fillId="0" borderId="19" xfId="0" applyFont="1" applyBorder="1" applyAlignment="1">
      <alignment horizontal="justify" vertical="top" wrapText="1"/>
    </xf>
    <xf numFmtId="0" fontId="4" fillId="0" borderId="0" xfId="0" applyFont="1" applyAlignment="1">
      <alignment horizontal="justify" vertical="top" wrapText="1"/>
    </xf>
    <xf numFmtId="0" fontId="4" fillId="0" borderId="13" xfId="0" applyFont="1" applyBorder="1" applyAlignment="1">
      <alignment horizontal="justify" vertical="top" wrapText="1"/>
    </xf>
    <xf numFmtId="0" fontId="15" fillId="0" borderId="14" xfId="0" applyFont="1" applyBorder="1" applyAlignment="1">
      <alignment horizontal="justify" vertical="top" wrapText="1"/>
    </xf>
    <xf numFmtId="0" fontId="15" fillId="0" borderId="15" xfId="0" applyFont="1" applyBorder="1" applyAlignment="1">
      <alignment horizontal="justify" vertical="top" wrapText="1"/>
    </xf>
    <xf numFmtId="0" fontId="15" fillId="0" borderId="16" xfId="0" applyFont="1" applyBorder="1" applyAlignment="1">
      <alignment horizontal="justify" vertical="top" wrapText="1"/>
    </xf>
    <xf numFmtId="0" fontId="15" fillId="0" borderId="19" xfId="0" applyFont="1" applyBorder="1" applyAlignment="1">
      <alignment horizontal="justify" vertical="top" wrapText="1"/>
    </xf>
    <xf numFmtId="0" fontId="15" fillId="0" borderId="0" xfId="0" applyFont="1" applyAlignment="1">
      <alignment horizontal="justify" vertical="top" wrapText="1"/>
    </xf>
    <xf numFmtId="0" fontId="15" fillId="0" borderId="13" xfId="0" applyFont="1" applyBorder="1" applyAlignment="1">
      <alignment horizontal="justify" vertical="top" wrapText="1"/>
    </xf>
    <xf numFmtId="176" fontId="1" fillId="0" borderId="0" xfId="0" applyNumberFormat="1" applyFont="1" applyAlignment="1">
      <alignment vertical="center" wrapText="1" shrinkToFit="1"/>
    </xf>
    <xf numFmtId="176" fontId="0" fillId="0" borderId="0" xfId="0" applyNumberFormat="1" applyAlignment="1">
      <alignment vertical="center" wrapText="1" shrinkToFit="1"/>
    </xf>
    <xf numFmtId="176" fontId="8" fillId="0" borderId="0" xfId="0" applyNumberFormat="1" applyFont="1" applyAlignment="1">
      <alignment vertical="center" wrapText="1" shrinkToFit="1"/>
    </xf>
    <xf numFmtId="176" fontId="12" fillId="0" borderId="0" xfId="0" applyNumberFormat="1" applyFont="1" applyAlignment="1">
      <alignment vertical="center" wrapText="1" shrinkToFit="1"/>
    </xf>
  </cellXfs>
  <cellStyles count="2">
    <cellStyle name="ハイパーリンク" xfId="1" builtinId="8"/>
    <cellStyle name="標準" xfId="0" builtinId="0"/>
  </cellStyles>
  <dxfs count="1">
    <dxf>
      <numFmt numFmtId="176" formatCode="0_ "/>
    </dxf>
  </dxfs>
  <tableStyles count="0" defaultTableStyle="TableStyleMedium2" defaultPivotStyle="PivotStyleLight16"/>
  <colors>
    <mruColors>
      <color rgb="FFFFFFFF"/>
      <color rgb="FFFF0000"/>
      <color rgb="FFFF7D7D"/>
      <color rgb="FFFF31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Radio" checked="Checked" firstButton="1" fmlaLink="$E$3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fmlaLink="$E$35" lockText="1" noThreeD="1"/>
</file>

<file path=xl/ctrlProps/ctrlProp5.xml><?xml version="1.0" encoding="utf-8"?>
<formControlPr xmlns="http://schemas.microsoft.com/office/spreadsheetml/2009/9/main" objectType="CheckBox" fmlaLink="$E$37" lockText="1" noThreeD="1"/>
</file>

<file path=xl/ctrlProps/ctrlProp6.xml><?xml version="1.0" encoding="utf-8"?>
<formControlPr xmlns="http://schemas.microsoft.com/office/spreadsheetml/2009/9/main" objectType="CheckBox" fmlaLink="$E$38" lockText="1" noThreeD="1"/>
</file>

<file path=xl/ctrlProps/ctrlProp7.xml><?xml version="1.0" encoding="utf-8"?>
<formControlPr xmlns="http://schemas.microsoft.com/office/spreadsheetml/2009/9/main" objectType="Radio" checked="Checked" firstButton="1" fmlaLink="$E$41"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fmlaLink="$E$36"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29</xdr:row>
          <xdr:rowOff>0</xdr:rowOff>
        </xdr:from>
        <xdr:to>
          <xdr:col>5</xdr:col>
          <xdr:colOff>0</xdr:colOff>
          <xdr:row>30</xdr:row>
          <xdr:rowOff>0</xdr:rowOff>
        </xdr:to>
        <xdr:grpSp>
          <xdr:nvGrpSpPr>
            <xdr:cNvPr id="4" name="大学連携">
              <a:extLst>
                <a:ext uri="{FF2B5EF4-FFF2-40B4-BE49-F238E27FC236}">
                  <a16:creationId xmlns:a16="http://schemas.microsoft.com/office/drawing/2014/main" id="{00000000-0008-0000-0000-000004000000}"/>
                </a:ext>
              </a:extLst>
            </xdr:cNvPr>
            <xdr:cNvGrpSpPr/>
          </xdr:nvGrpSpPr>
          <xdr:grpSpPr>
            <a:xfrm>
              <a:off x="3009900" y="6343650"/>
              <a:ext cx="3476625" cy="466725"/>
              <a:chOff x="3009900" y="6467475"/>
              <a:chExt cx="3476625" cy="466725"/>
            </a:xfrm>
          </xdr:grpSpPr>
          <xdr:sp macro="" textlink="">
            <xdr:nvSpPr>
              <xdr:cNvPr id="2112" name="登録希望学外あり"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3762375" y="6696075"/>
                <a:ext cx="2695575" cy="219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登録希望（学外機器の利用あり）- 以下を記入</a:t>
                </a:r>
              </a:p>
            </xdr:txBody>
          </xdr:sp>
          <xdr:sp macro="" textlink="">
            <xdr:nvSpPr>
              <xdr:cNvPr id="2111" name="登録希望学外無し"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3771900" y="6496050"/>
                <a:ext cx="2695575" cy="219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登録希望（学外機器の利用無し）- 記入終了</a:t>
                </a:r>
              </a:p>
            </xdr:txBody>
          </xdr:sp>
          <xdr:sp macro="" textlink="">
            <xdr:nvSpPr>
              <xdr:cNvPr id="2098" name="登録済"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3038474" y="6496060"/>
                <a:ext cx="714377" cy="219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登録済</a:t>
                </a:r>
              </a:p>
            </xdr:txBody>
          </xdr:sp>
          <xdr:sp macro="" textlink="">
            <xdr:nvSpPr>
              <xdr:cNvPr id="2101" name="Group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3009900" y="6467475"/>
                <a:ext cx="3476625" cy="466725"/>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53</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190500</xdr:colOff>
          <xdr:row>20</xdr:row>
          <xdr:rowOff>0</xdr:rowOff>
        </xdr:from>
        <xdr:to>
          <xdr:col>7</xdr:col>
          <xdr:colOff>514349</xdr:colOff>
          <xdr:row>20</xdr:row>
          <xdr:rowOff>248180</xdr:rowOff>
        </xdr:to>
        <xdr:grpSp>
          <xdr:nvGrpSpPr>
            <xdr:cNvPr id="8" name="申請区分" descr="新規や変更か中止かを区別する申請区分の選択">
              <a:extLst>
                <a:ext uri="{FF2B5EF4-FFF2-40B4-BE49-F238E27FC236}">
                  <a16:creationId xmlns:a16="http://schemas.microsoft.com/office/drawing/2014/main" id="{00000000-0008-0000-0000-000008000000}"/>
                </a:ext>
              </a:extLst>
            </xdr:cNvPr>
            <xdr:cNvGrpSpPr/>
          </xdr:nvGrpSpPr>
          <xdr:grpSpPr>
            <a:xfrm>
              <a:off x="1628775" y="3943350"/>
              <a:ext cx="5734049" cy="248180"/>
              <a:chOff x="1438275" y="3857634"/>
              <a:chExt cx="5048248" cy="306451"/>
            </a:xfrm>
          </xdr:grpSpPr>
          <xdr:sp macro="" textlink="">
            <xdr:nvSpPr>
              <xdr:cNvPr id="2069" name="中止"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3076576" y="3892936"/>
                <a:ext cx="571500" cy="2711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中止</a:t>
                </a:r>
              </a:p>
            </xdr:txBody>
          </xdr:sp>
          <xdr:sp macro="" textlink="">
            <xdr:nvSpPr>
              <xdr:cNvPr id="2068" name="新規または変更"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1504951" y="3890668"/>
                <a:ext cx="1047749" cy="27114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新規または変更</a:t>
                </a:r>
              </a:p>
            </xdr:txBody>
          </xdr:sp>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1438275" y="3857634"/>
                <a:ext cx="5048248" cy="266702"/>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0</xdr:rowOff>
        </xdr:from>
        <xdr:to>
          <xdr:col>2</xdr:col>
          <xdr:colOff>0</xdr:colOff>
          <xdr:row>17</xdr:row>
          <xdr:rowOff>209550</xdr:rowOff>
        </xdr:to>
        <xdr:sp macro="" textlink="">
          <xdr:nvSpPr>
            <xdr:cNvPr id="2091" name="教育目的" descr="教育目的に限ることの承諾"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16</xdr:row>
          <xdr:rowOff>0</xdr:rowOff>
        </xdr:from>
        <xdr:to>
          <xdr:col>2</xdr:col>
          <xdr:colOff>0</xdr:colOff>
          <xdr:row>16</xdr:row>
          <xdr:rowOff>180975</xdr:rowOff>
        </xdr:to>
        <xdr:sp macro="" textlink="">
          <xdr:nvSpPr>
            <xdr:cNvPr id="2090" name="安全衛生" descr="利用者への安全衛生管理の誓い"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0</xdr:rowOff>
        </xdr:from>
        <xdr:to>
          <xdr:col>2</xdr:col>
          <xdr:colOff>0</xdr:colOff>
          <xdr:row>16</xdr:row>
          <xdr:rowOff>19050</xdr:rowOff>
        </xdr:to>
        <xdr:sp macro="" textlink="">
          <xdr:nvSpPr>
            <xdr:cNvPr id="2106" name="説明会受講" descr="センタ―利用者説明会を受講させることの誓い"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xdr:row>
          <xdr:rowOff>0</xdr:rowOff>
        </xdr:from>
        <xdr:to>
          <xdr:col>2</xdr:col>
          <xdr:colOff>0</xdr:colOff>
          <xdr:row>14</xdr:row>
          <xdr:rowOff>190500</xdr:rowOff>
        </xdr:to>
        <xdr:sp macro="" textlink="">
          <xdr:nvSpPr>
            <xdr:cNvPr id="2087" name="細則尊守" descr="利用細則の順守"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336657</xdr:colOff>
      <xdr:row>34</xdr:row>
      <xdr:rowOff>22962</xdr:rowOff>
    </xdr:from>
    <xdr:to>
      <xdr:col>8</xdr:col>
      <xdr:colOff>349571</xdr:colOff>
      <xdr:row>52</xdr:row>
      <xdr:rowOff>29232</xdr:rowOff>
    </xdr:to>
    <xdr:grpSp>
      <xdr:nvGrpSpPr>
        <xdr:cNvPr id="35" name="ガルーンイメージ">
          <a:extLst>
            <a:ext uri="{FF2B5EF4-FFF2-40B4-BE49-F238E27FC236}">
              <a16:creationId xmlns:a16="http://schemas.microsoft.com/office/drawing/2014/main" id="{00000000-0008-0000-0300-000023000000}"/>
            </a:ext>
          </a:extLst>
        </xdr:cNvPr>
        <xdr:cNvGrpSpPr/>
      </xdr:nvGrpSpPr>
      <xdr:grpSpPr>
        <a:xfrm>
          <a:off x="6689832" y="10976712"/>
          <a:ext cx="4127714" cy="5664120"/>
          <a:chOff x="6766862" y="9559142"/>
          <a:chExt cx="4127220" cy="5168770"/>
        </a:xfrm>
      </xdr:grpSpPr>
      <xdr:pic>
        <xdr:nvPicPr>
          <xdr:cNvPr id="13" name="ガルーンスクリーンショット">
            <a:extLst>
              <a:ext uri="{FF2B5EF4-FFF2-40B4-BE49-F238E27FC236}">
                <a16:creationId xmlns:a16="http://schemas.microsoft.com/office/drawing/2014/main" id="{00000000-0008-0000-0300-00000D000000}"/>
              </a:ext>
            </a:extLst>
          </xdr:cNvPr>
          <xdr:cNvPicPr>
            <a:picLocks noChangeAspect="1"/>
          </xdr:cNvPicPr>
        </xdr:nvPicPr>
        <xdr:blipFill rotWithShape="1">
          <a:blip xmlns:r="http://schemas.openxmlformats.org/officeDocument/2006/relationships" r:embed="rId1"/>
          <a:srcRect l="328" t="10820" r="63183" b="7786"/>
          <a:stretch/>
        </xdr:blipFill>
        <xdr:spPr>
          <a:xfrm>
            <a:off x="6850467" y="9781711"/>
            <a:ext cx="3221614" cy="4863723"/>
          </a:xfrm>
          <a:prstGeom prst="rect">
            <a:avLst/>
          </a:prstGeom>
        </xdr:spPr>
      </xdr:pic>
      <xdr:sp macro="" textlink="">
        <xdr:nvSpPr>
          <xdr:cNvPr id="18" name="モザイク">
            <a:extLst>
              <a:ext uri="{FF2B5EF4-FFF2-40B4-BE49-F238E27FC236}">
                <a16:creationId xmlns:a16="http://schemas.microsoft.com/office/drawing/2014/main" id="{00000000-0008-0000-0300-000012000000}"/>
              </a:ext>
            </a:extLst>
          </xdr:cNvPr>
          <xdr:cNvSpPr/>
        </xdr:nvSpPr>
        <xdr:spPr>
          <a:xfrm>
            <a:off x="7499426" y="10975799"/>
            <a:ext cx="596810" cy="116496"/>
          </a:xfrm>
          <a:prstGeom prst="rect">
            <a:avLst/>
          </a:prstGeom>
          <a:blipFill>
            <a:blip xmlns:r="http://schemas.openxmlformats.org/officeDocument/2006/relationships" r:embed="rId2"/>
            <a:tile tx="0" ty="0" sx="100000" sy="100000" flip="none" algn="tl"/>
          </a:blip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1" name="モザイク２">
            <a:extLst>
              <a:ext uri="{FF2B5EF4-FFF2-40B4-BE49-F238E27FC236}">
                <a16:creationId xmlns:a16="http://schemas.microsoft.com/office/drawing/2014/main" id="{00000000-0008-0000-0300-000015000000}"/>
              </a:ext>
            </a:extLst>
          </xdr:cNvPr>
          <xdr:cNvSpPr/>
        </xdr:nvSpPr>
        <xdr:spPr>
          <a:xfrm>
            <a:off x="7511014" y="11290339"/>
            <a:ext cx="1425390" cy="332014"/>
          </a:xfrm>
          <a:prstGeom prst="rect">
            <a:avLst/>
          </a:prstGeom>
          <a:blipFill>
            <a:blip xmlns:r="http://schemas.openxmlformats.org/officeDocument/2006/relationships" r:embed="rId2"/>
            <a:tile tx="0" ty="0" sx="100000" sy="100000" flip="none" algn="tl"/>
          </a:blip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26" name="四角形: 角を丸くする 25">
            <a:extLst>
              <a:ext uri="{FF2B5EF4-FFF2-40B4-BE49-F238E27FC236}">
                <a16:creationId xmlns:a16="http://schemas.microsoft.com/office/drawing/2014/main" id="{00000000-0008-0000-0300-00001A000000}"/>
              </a:ext>
            </a:extLst>
          </xdr:cNvPr>
          <xdr:cNvSpPr/>
        </xdr:nvSpPr>
        <xdr:spPr>
          <a:xfrm>
            <a:off x="6766862" y="9696423"/>
            <a:ext cx="4127220" cy="5031489"/>
          </a:xfrm>
          <a:prstGeom prst="roundRect">
            <a:avLst>
              <a:gd name="adj" fmla="val 8015"/>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7054933" y="9559142"/>
            <a:ext cx="1925683" cy="255233"/>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solidFill>
                  <a:srgbClr val="0070C0"/>
                </a:solidFill>
              </a:rPr>
              <a:t>サイボウズガルーンでの送信</a:t>
            </a:r>
          </a:p>
        </xdr:txBody>
      </xdr:sp>
      <xdr:sp macro="" textlink="">
        <xdr:nvSpPr>
          <xdr:cNvPr id="14" name="メッセージメニュー">
            <a:extLst>
              <a:ext uri="{FF2B5EF4-FFF2-40B4-BE49-F238E27FC236}">
                <a16:creationId xmlns:a16="http://schemas.microsoft.com/office/drawing/2014/main" id="{00000000-0008-0000-0300-00000E000000}"/>
              </a:ext>
            </a:extLst>
          </xdr:cNvPr>
          <xdr:cNvSpPr/>
        </xdr:nvSpPr>
        <xdr:spPr>
          <a:xfrm>
            <a:off x="8212121" y="9956455"/>
            <a:ext cx="318600" cy="320279"/>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m</a:t>
            </a:r>
            <a:r>
              <a:rPr kumimoji="1" lang="ja-JP" altLang="en-US" sz="1100"/>
              <a:t>え</a:t>
            </a:r>
          </a:p>
        </xdr:txBody>
      </xdr:sp>
      <xdr:sp macro="" textlink="">
        <xdr:nvSpPr>
          <xdr:cNvPr id="31" name="表題">
            <a:extLst>
              <a:ext uri="{FF2B5EF4-FFF2-40B4-BE49-F238E27FC236}">
                <a16:creationId xmlns:a16="http://schemas.microsoft.com/office/drawing/2014/main" id="{00000000-0008-0000-0300-00001F000000}"/>
              </a:ext>
            </a:extLst>
          </xdr:cNvPr>
          <xdr:cNvSpPr/>
        </xdr:nvSpPr>
        <xdr:spPr>
          <a:xfrm>
            <a:off x="7383445" y="10703321"/>
            <a:ext cx="1808179" cy="320280"/>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9" name="ファイル添付チェック">
            <a:extLst>
              <a:ext uri="{FF2B5EF4-FFF2-40B4-BE49-F238E27FC236}">
                <a16:creationId xmlns:a16="http://schemas.microsoft.com/office/drawing/2014/main" id="{00000000-0008-0000-0300-00001D000000}"/>
              </a:ext>
            </a:extLst>
          </xdr:cNvPr>
          <xdr:cNvSpPr/>
        </xdr:nvSpPr>
        <xdr:spPr>
          <a:xfrm>
            <a:off x="7369951" y="12502464"/>
            <a:ext cx="318600" cy="320279"/>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t>d</a:t>
            </a:r>
            <a:endParaRPr kumimoji="1" lang="ja-JP" altLang="en-US" sz="1100"/>
          </a:p>
        </xdr:txBody>
      </xdr:sp>
      <xdr:sp macro="" textlink="">
        <xdr:nvSpPr>
          <xdr:cNvPr id="6" name="ファイル添付説明">
            <a:extLst>
              <a:ext uri="{FF2B5EF4-FFF2-40B4-BE49-F238E27FC236}">
                <a16:creationId xmlns:a16="http://schemas.microsoft.com/office/drawing/2014/main" id="{00000000-0008-0000-0300-000006000000}"/>
              </a:ext>
            </a:extLst>
          </xdr:cNvPr>
          <xdr:cNvSpPr txBox="1"/>
        </xdr:nvSpPr>
        <xdr:spPr>
          <a:xfrm>
            <a:off x="8282940" y="11242781"/>
            <a:ext cx="2318756" cy="684151"/>
          </a:xfrm>
          <a:prstGeom prst="rect">
            <a:avLst/>
          </a:prstGeom>
          <a:solidFill>
            <a:srgbClr val="FFFFFF">
              <a:alpha val="5019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00B0F0"/>
                </a:solidFill>
              </a:rPr>
              <a:t>「ファイルを添付」を選択すると表示されるダイアログで、暗号化済みのエクセルファイルを選んでください。</a:t>
            </a:r>
            <a:endParaRPr kumimoji="1" lang="en-US" altLang="ja-JP" sz="1100" b="1">
              <a:solidFill>
                <a:srgbClr val="00B0F0"/>
              </a:solidFill>
            </a:endParaRPr>
          </a:p>
        </xdr:txBody>
      </xdr:sp>
      <xdr:sp macro="" textlink="">
        <xdr:nvSpPr>
          <xdr:cNvPr id="7" name="矢印: 右 6">
            <a:extLst>
              <a:ext uri="{FF2B5EF4-FFF2-40B4-BE49-F238E27FC236}">
                <a16:creationId xmlns:a16="http://schemas.microsoft.com/office/drawing/2014/main" id="{00000000-0008-0000-0300-000007000000}"/>
              </a:ext>
            </a:extLst>
          </xdr:cNvPr>
          <xdr:cNvSpPr/>
        </xdr:nvSpPr>
        <xdr:spPr>
          <a:xfrm rot="7660980">
            <a:off x="7479980" y="11981996"/>
            <a:ext cx="995027" cy="205534"/>
          </a:xfrm>
          <a:prstGeom prst="rightArrow">
            <a:avLst>
              <a:gd name="adj1" fmla="val 50000"/>
              <a:gd name="adj2" fmla="val 92631"/>
            </a:avLst>
          </a:prstGeom>
          <a:solidFill>
            <a:schemeClr val="accent1">
              <a:lumMod val="20000"/>
              <a:lumOff val="80000"/>
            </a:schemeClr>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検索文字列">
            <a:extLst>
              <a:ext uri="{FF2B5EF4-FFF2-40B4-BE49-F238E27FC236}">
                <a16:creationId xmlns:a16="http://schemas.microsoft.com/office/drawing/2014/main" id="{00000000-0008-0000-0300-00000F000000}"/>
              </a:ext>
            </a:extLst>
          </xdr:cNvPr>
          <xdr:cNvSpPr/>
        </xdr:nvSpPr>
        <xdr:spPr>
          <a:xfrm>
            <a:off x="8843696" y="12839740"/>
            <a:ext cx="249069" cy="157184"/>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検索説明">
            <a:extLst>
              <a:ext uri="{FF2B5EF4-FFF2-40B4-BE49-F238E27FC236}">
                <a16:creationId xmlns:a16="http://schemas.microsoft.com/office/drawing/2014/main" id="{00000000-0008-0000-0300-000009000000}"/>
              </a:ext>
            </a:extLst>
          </xdr:cNvPr>
          <xdr:cNvSpPr txBox="1"/>
        </xdr:nvSpPr>
        <xdr:spPr>
          <a:xfrm>
            <a:off x="8244846" y="11936458"/>
            <a:ext cx="2394944" cy="647694"/>
          </a:xfrm>
          <a:prstGeom prst="rect">
            <a:avLst/>
          </a:prstGeom>
          <a:solidFill>
            <a:srgbClr val="FFFFFF">
              <a:alpha val="50196"/>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lIns="72000" tIns="36000" rIns="72000" bIns="36000" rtlCol="0" anchor="t">
            <a:noAutofit/>
          </a:bodyPr>
          <a:lstStyle/>
          <a:p>
            <a:r>
              <a:rPr kumimoji="1" lang="ja-JP" altLang="en-US" sz="1100" b="1">
                <a:solidFill>
                  <a:srgbClr val="00B0F0"/>
                </a:solidFill>
              </a:rPr>
              <a:t>香川と入力して虫眼鏡ボタンを押すと、機器分析評価センターの香川がリストアップされます。</a:t>
            </a:r>
            <a:endParaRPr kumimoji="1" lang="en-US" altLang="ja-JP" sz="1100" b="1">
              <a:solidFill>
                <a:srgbClr val="00B0F0"/>
              </a:solidFill>
            </a:endParaRPr>
          </a:p>
        </xdr:txBody>
      </xdr:sp>
      <xdr:sp macro="" textlink="">
        <xdr:nvSpPr>
          <xdr:cNvPr id="8" name="矢印: 右 7">
            <a:extLst>
              <a:ext uri="{FF2B5EF4-FFF2-40B4-BE49-F238E27FC236}">
                <a16:creationId xmlns:a16="http://schemas.microsoft.com/office/drawing/2014/main" id="{00000000-0008-0000-0300-000008000000}"/>
              </a:ext>
            </a:extLst>
          </xdr:cNvPr>
          <xdr:cNvSpPr/>
        </xdr:nvSpPr>
        <xdr:spPr>
          <a:xfrm rot="5400000">
            <a:off x="8823237" y="12570913"/>
            <a:ext cx="251998" cy="179978"/>
          </a:xfrm>
          <a:prstGeom prst="rightArrow">
            <a:avLst>
              <a:gd name="adj1" fmla="val 50000"/>
              <a:gd name="adj2" fmla="val 92631"/>
            </a:avLst>
          </a:prstGeom>
          <a:solidFill>
            <a:schemeClr val="accent1">
              <a:lumMod val="20000"/>
              <a:lumOff val="80000"/>
            </a:schemeClr>
          </a:solid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検索ボタン">
            <a:extLst>
              <a:ext uri="{FF2B5EF4-FFF2-40B4-BE49-F238E27FC236}">
                <a16:creationId xmlns:a16="http://schemas.microsoft.com/office/drawing/2014/main" id="{00000000-0008-0000-0300-000016000000}"/>
              </a:ext>
            </a:extLst>
          </xdr:cNvPr>
          <xdr:cNvSpPr/>
        </xdr:nvSpPr>
        <xdr:spPr>
          <a:xfrm>
            <a:off x="9695454" y="12816441"/>
            <a:ext cx="191211" cy="192218"/>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追加ボタン">
            <a:extLst>
              <a:ext uri="{FF2B5EF4-FFF2-40B4-BE49-F238E27FC236}">
                <a16:creationId xmlns:a16="http://schemas.microsoft.com/office/drawing/2014/main" id="{00000000-0008-0000-0300-000010000000}"/>
              </a:ext>
            </a:extLst>
          </xdr:cNvPr>
          <xdr:cNvSpPr/>
        </xdr:nvSpPr>
        <xdr:spPr>
          <a:xfrm>
            <a:off x="8571365" y="13066908"/>
            <a:ext cx="318600" cy="238730"/>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7" name="送信ボタン">
            <a:extLst>
              <a:ext uri="{FF2B5EF4-FFF2-40B4-BE49-F238E27FC236}">
                <a16:creationId xmlns:a16="http://schemas.microsoft.com/office/drawing/2014/main" id="{00000000-0008-0000-0300-000011000000}"/>
              </a:ext>
            </a:extLst>
          </xdr:cNvPr>
          <xdr:cNvSpPr/>
        </xdr:nvSpPr>
        <xdr:spPr>
          <a:xfrm>
            <a:off x="7505135" y="14389142"/>
            <a:ext cx="504186" cy="262029"/>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2</xdr:col>
      <xdr:colOff>361951</xdr:colOff>
      <xdr:row>26</xdr:row>
      <xdr:rowOff>76200</xdr:rowOff>
    </xdr:from>
    <xdr:to>
      <xdr:col>6</xdr:col>
      <xdr:colOff>1</xdr:colOff>
      <xdr:row>33</xdr:row>
      <xdr:rowOff>95250</xdr:rowOff>
    </xdr:to>
    <xdr:grpSp>
      <xdr:nvGrpSpPr>
        <xdr:cNvPr id="10" name="暗号化イメージ">
          <a:extLst>
            <a:ext uri="{FF2B5EF4-FFF2-40B4-BE49-F238E27FC236}">
              <a16:creationId xmlns:a16="http://schemas.microsoft.com/office/drawing/2014/main" id="{00000000-0008-0000-0300-00000A000000}"/>
            </a:ext>
          </a:extLst>
        </xdr:cNvPr>
        <xdr:cNvGrpSpPr/>
      </xdr:nvGrpSpPr>
      <xdr:grpSpPr>
        <a:xfrm>
          <a:off x="6715126" y="8058150"/>
          <a:ext cx="2381250" cy="2781300"/>
          <a:chOff x="6667501" y="7753350"/>
          <a:chExt cx="2362200" cy="2571750"/>
        </a:xfrm>
      </xdr:grpSpPr>
      <xdr:pic>
        <xdr:nvPicPr>
          <xdr:cNvPr id="2" name="エクセルスクリーンショット">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888" b="695"/>
          <a:stretch/>
        </xdr:blipFill>
        <xdr:spPr>
          <a:xfrm>
            <a:off x="6782262" y="7981950"/>
            <a:ext cx="2134016" cy="2247900"/>
          </a:xfrm>
          <a:prstGeom prst="rect">
            <a:avLst/>
          </a:prstGeom>
        </xdr:spPr>
      </xdr:pic>
      <xdr:sp macro="" textlink="">
        <xdr:nvSpPr>
          <xdr:cNvPr id="25" name="四角形: 角を丸くする 24">
            <a:extLst>
              <a:ext uri="{FF2B5EF4-FFF2-40B4-BE49-F238E27FC236}">
                <a16:creationId xmlns:a16="http://schemas.microsoft.com/office/drawing/2014/main" id="{00000000-0008-0000-0300-000019000000}"/>
              </a:ext>
            </a:extLst>
          </xdr:cNvPr>
          <xdr:cNvSpPr/>
        </xdr:nvSpPr>
        <xdr:spPr>
          <a:xfrm>
            <a:off x="6667501" y="7886699"/>
            <a:ext cx="2362200" cy="2438401"/>
          </a:xfrm>
          <a:prstGeom prst="roundRect">
            <a:avLst>
              <a:gd name="adj" fmla="val 8889"/>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6822051" y="7753350"/>
            <a:ext cx="1750450" cy="23631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rgbClr val="0070C0"/>
                </a:solidFill>
              </a:rPr>
              <a:t>エクセルファイルの暗号化</a:t>
            </a:r>
          </a:p>
        </xdr:txBody>
      </xdr:sp>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7323703" y="8296294"/>
            <a:ext cx="1356302" cy="65121"/>
          </a:xfrm>
          <a:prstGeom prst="rect">
            <a:avLst/>
          </a:prstGeom>
          <a:blipFill>
            <a:blip xmlns:r="http://schemas.openxmlformats.org/officeDocument/2006/relationships" r:embed="rId2"/>
            <a:tile tx="0" ty="0" sx="100000" sy="100000" flip="none" algn="tl"/>
          </a:blip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sp macro="" textlink="">
        <xdr:nvSpPr>
          <xdr:cNvPr id="5" name="楕円 4">
            <a:extLst>
              <a:ext uri="{FF2B5EF4-FFF2-40B4-BE49-F238E27FC236}">
                <a16:creationId xmlns:a16="http://schemas.microsoft.com/office/drawing/2014/main" id="{00000000-0008-0000-0300-000005000000}"/>
              </a:ext>
            </a:extLst>
          </xdr:cNvPr>
          <xdr:cNvSpPr/>
        </xdr:nvSpPr>
        <xdr:spPr>
          <a:xfrm>
            <a:off x="6786284" y="9084796"/>
            <a:ext cx="443334" cy="233672"/>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楕円 43">
            <a:extLst>
              <a:ext uri="{FF2B5EF4-FFF2-40B4-BE49-F238E27FC236}">
                <a16:creationId xmlns:a16="http://schemas.microsoft.com/office/drawing/2014/main" id="{00000000-0008-0000-0300-00002C000000}"/>
              </a:ext>
            </a:extLst>
          </xdr:cNvPr>
          <xdr:cNvSpPr/>
        </xdr:nvSpPr>
        <xdr:spPr>
          <a:xfrm>
            <a:off x="7581900" y="8886825"/>
            <a:ext cx="390668" cy="400050"/>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楕円 3">
            <a:extLst>
              <a:ext uri="{FF2B5EF4-FFF2-40B4-BE49-F238E27FC236}">
                <a16:creationId xmlns:a16="http://schemas.microsoft.com/office/drawing/2014/main" id="{00000000-0008-0000-0300-000004000000}"/>
              </a:ext>
            </a:extLst>
          </xdr:cNvPr>
          <xdr:cNvSpPr/>
        </xdr:nvSpPr>
        <xdr:spPr>
          <a:xfrm>
            <a:off x="7562850" y="9544050"/>
            <a:ext cx="1171575" cy="350369"/>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6</xdr:col>
      <xdr:colOff>561975</xdr:colOff>
      <xdr:row>14</xdr:row>
      <xdr:rowOff>321600</xdr:rowOff>
    </xdr:from>
    <xdr:to>
      <xdr:col>11</xdr:col>
      <xdr:colOff>0</xdr:colOff>
      <xdr:row>22</xdr:row>
      <xdr:rowOff>57150</xdr:rowOff>
    </xdr:to>
    <xdr:grpSp>
      <xdr:nvGrpSpPr>
        <xdr:cNvPr id="39" name="教職員番号イメージ" descr="共済組合員証の画像と教職員番号の参照法">
          <a:extLst>
            <a:ext uri="{FF2B5EF4-FFF2-40B4-BE49-F238E27FC236}">
              <a16:creationId xmlns:a16="http://schemas.microsoft.com/office/drawing/2014/main" id="{00000000-0008-0000-0300-000027000000}"/>
            </a:ext>
          </a:extLst>
        </xdr:cNvPr>
        <xdr:cNvGrpSpPr/>
      </xdr:nvGrpSpPr>
      <xdr:grpSpPr>
        <a:xfrm>
          <a:off x="9658350" y="5293650"/>
          <a:ext cx="2867025" cy="1659600"/>
          <a:chOff x="6362701" y="807603"/>
          <a:chExt cx="4154573" cy="2649973"/>
        </a:xfrm>
      </xdr:grpSpPr>
      <xdr:pic>
        <xdr:nvPicPr>
          <xdr:cNvPr id="11" name="図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6438901" y="1114426"/>
            <a:ext cx="3302007" cy="2286000"/>
          </a:xfrm>
          <a:prstGeom prst="rect">
            <a:avLst/>
          </a:prstGeom>
        </xdr:spPr>
      </xdr:pic>
      <xdr:sp macro="" textlink="">
        <xdr:nvSpPr>
          <xdr:cNvPr id="36" name="四角形: 角を丸くする 35">
            <a:extLst>
              <a:ext uri="{FF2B5EF4-FFF2-40B4-BE49-F238E27FC236}">
                <a16:creationId xmlns:a16="http://schemas.microsoft.com/office/drawing/2014/main" id="{00000000-0008-0000-0300-000024000000}"/>
              </a:ext>
            </a:extLst>
          </xdr:cNvPr>
          <xdr:cNvSpPr/>
        </xdr:nvSpPr>
        <xdr:spPr>
          <a:xfrm>
            <a:off x="6362701" y="1019176"/>
            <a:ext cx="4126596" cy="2438400"/>
          </a:xfrm>
          <a:prstGeom prst="roundRect">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6670593" y="807603"/>
            <a:ext cx="1258816" cy="38382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a:solidFill>
                  <a:srgbClr val="0070C0"/>
                </a:solidFill>
              </a:rPr>
              <a:t>教職員番号</a:t>
            </a:r>
          </a:p>
        </xdr:txBody>
      </xdr:sp>
      <xdr:sp macro="" textlink="">
        <xdr:nvSpPr>
          <xdr:cNvPr id="30" name="四角形: 角を丸くする 29">
            <a:extLst>
              <a:ext uri="{FF2B5EF4-FFF2-40B4-BE49-F238E27FC236}">
                <a16:creationId xmlns:a16="http://schemas.microsoft.com/office/drawing/2014/main" id="{00000000-0008-0000-0300-00001E000000}"/>
              </a:ext>
            </a:extLst>
          </xdr:cNvPr>
          <xdr:cNvSpPr/>
        </xdr:nvSpPr>
        <xdr:spPr>
          <a:xfrm>
            <a:off x="8394471" y="1731360"/>
            <a:ext cx="508065" cy="165898"/>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8739570" y="1933547"/>
            <a:ext cx="1777704" cy="3004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36000" bIns="0" rtlCol="0" anchor="t">
            <a:noAutofit/>
          </a:bodyPr>
          <a:lstStyle/>
          <a:p>
            <a:r>
              <a:rPr kumimoji="1" lang="en-US" altLang="ja-JP" sz="1000" b="1">
                <a:solidFill>
                  <a:srgbClr val="FF0000"/>
                </a:solidFill>
                <a:latin typeface="游ゴシック Medium" panose="020B0500000000000000" pitchFamily="50" charset="-128"/>
                <a:ea typeface="游ゴシック Medium" panose="020B0500000000000000" pitchFamily="50" charset="-128"/>
              </a:rPr>
              <a:t>10</a:t>
            </a:r>
            <a:r>
              <a:rPr kumimoji="1" lang="ja-JP" altLang="en-US" sz="1000" b="1">
                <a:solidFill>
                  <a:srgbClr val="FF0000"/>
                </a:solidFill>
                <a:latin typeface="游ゴシック Medium" panose="020B0500000000000000" pitchFamily="50" charset="-128"/>
                <a:ea typeface="游ゴシック Medium" panose="020B0500000000000000" pitchFamily="50" charset="-128"/>
              </a:rPr>
              <a:t>桁の番号の上</a:t>
            </a:r>
            <a:r>
              <a:rPr kumimoji="1" lang="en-US" altLang="ja-JP" sz="1000" b="1">
                <a:solidFill>
                  <a:srgbClr val="FF0000"/>
                </a:solidFill>
                <a:latin typeface="游ゴシック Medium" panose="020B0500000000000000" pitchFamily="50" charset="-128"/>
                <a:ea typeface="游ゴシック Medium" panose="020B0500000000000000" pitchFamily="50" charset="-128"/>
              </a:rPr>
              <a:t>8</a:t>
            </a:r>
            <a:r>
              <a:rPr kumimoji="1" lang="ja-JP" altLang="en-US" sz="1000" b="1">
                <a:solidFill>
                  <a:srgbClr val="FF0000"/>
                </a:solidFill>
                <a:latin typeface="游ゴシック Medium" panose="020B0500000000000000" pitchFamily="50" charset="-128"/>
                <a:ea typeface="游ゴシック Medium" panose="020B0500000000000000" pitchFamily="50" charset="-128"/>
              </a:rPr>
              <a:t>桁</a:t>
            </a:r>
          </a:p>
        </xdr:txBody>
      </xdr:sp>
      <xdr:cxnSp macro="">
        <xdr:nvCxnSpPr>
          <xdr:cNvPr id="32" name="直線矢印コネクタ 31">
            <a:extLst>
              <a:ext uri="{FF2B5EF4-FFF2-40B4-BE49-F238E27FC236}">
                <a16:creationId xmlns:a16="http://schemas.microsoft.com/office/drawing/2014/main" id="{00000000-0008-0000-0300-000020000000}"/>
              </a:ext>
            </a:extLst>
          </xdr:cNvPr>
          <xdr:cNvCxnSpPr>
            <a:stCxn id="30" idx="2"/>
            <a:endCxn id="33" idx="1"/>
          </xdr:cNvCxnSpPr>
        </xdr:nvCxnSpPr>
        <xdr:spPr>
          <a:xfrm rot="16200000" flipH="1">
            <a:off x="8600777" y="1944985"/>
            <a:ext cx="186522" cy="91067"/>
          </a:xfrm>
          <a:prstGeom prst="curvedConnector2">
            <a:avLst/>
          </a:prstGeom>
          <a:ln w="19050">
            <a:solidFill>
              <a:srgbClr val="FF0000"/>
            </a:solidFill>
            <a:headEnd type="triangle"/>
            <a:tailEnd type="non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2</xdr:col>
      <xdr:colOff>190500</xdr:colOff>
      <xdr:row>8</xdr:row>
      <xdr:rowOff>381000</xdr:rowOff>
    </xdr:from>
    <xdr:to>
      <xdr:col>6</xdr:col>
      <xdr:colOff>409575</xdr:colOff>
      <xdr:row>22</xdr:row>
      <xdr:rowOff>400050</xdr:rowOff>
    </xdr:to>
    <xdr:grpSp>
      <xdr:nvGrpSpPr>
        <xdr:cNvPr id="95" name="申請書イメージ" descr="申請書のイメージ">
          <a:extLst>
            <a:ext uri="{FF2B5EF4-FFF2-40B4-BE49-F238E27FC236}">
              <a16:creationId xmlns:a16="http://schemas.microsoft.com/office/drawing/2014/main" id="{00000000-0008-0000-0300-00005F000000}"/>
            </a:ext>
          </a:extLst>
        </xdr:cNvPr>
        <xdr:cNvGrpSpPr/>
      </xdr:nvGrpSpPr>
      <xdr:grpSpPr>
        <a:xfrm>
          <a:off x="6543675" y="3390900"/>
          <a:ext cx="2962275" cy="3905250"/>
          <a:chOff x="6524625" y="2257425"/>
          <a:chExt cx="2962275" cy="3790950"/>
        </a:xfrm>
      </xdr:grpSpPr>
      <xdr:sp macro="" textlink="">
        <xdr:nvSpPr>
          <xdr:cNvPr id="52" name="四角形: 角を丸くする 51">
            <a:extLst>
              <a:ext uri="{FF2B5EF4-FFF2-40B4-BE49-F238E27FC236}">
                <a16:creationId xmlns:a16="http://schemas.microsoft.com/office/drawing/2014/main" id="{00000000-0008-0000-0300-000034000000}"/>
              </a:ext>
            </a:extLst>
          </xdr:cNvPr>
          <xdr:cNvSpPr/>
        </xdr:nvSpPr>
        <xdr:spPr>
          <a:xfrm>
            <a:off x="6524625" y="2257425"/>
            <a:ext cx="2962275" cy="3790950"/>
          </a:xfrm>
          <a:prstGeom prst="roundRect">
            <a:avLst>
              <a:gd name="adj" fmla="val 3162"/>
            </a:avLst>
          </a:prstGeom>
          <a:blipFill>
            <a:blip xmlns:r="http://schemas.openxmlformats.org/officeDocument/2006/relationships" r:embed="rId5"/>
            <a:stretch>
              <a:fillRect/>
            </a:stretch>
          </a:blipFill>
          <a:ln w="127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3" name="四角形: 角を丸くする 62">
            <a:extLst>
              <a:ext uri="{FF2B5EF4-FFF2-40B4-BE49-F238E27FC236}">
                <a16:creationId xmlns:a16="http://schemas.microsoft.com/office/drawing/2014/main" id="{00000000-0008-0000-0300-00003F000000}"/>
              </a:ext>
            </a:extLst>
          </xdr:cNvPr>
          <xdr:cNvSpPr/>
        </xdr:nvSpPr>
        <xdr:spPr>
          <a:xfrm>
            <a:off x="6534149" y="3343274"/>
            <a:ext cx="2943225" cy="676276"/>
          </a:xfrm>
          <a:prstGeom prst="round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6" name="四角形: 角を丸くする 55">
            <a:extLst>
              <a:ext uri="{FF2B5EF4-FFF2-40B4-BE49-F238E27FC236}">
                <a16:creationId xmlns:a16="http://schemas.microsoft.com/office/drawing/2014/main" id="{00000000-0008-0000-0300-000038000000}"/>
              </a:ext>
            </a:extLst>
          </xdr:cNvPr>
          <xdr:cNvSpPr/>
        </xdr:nvSpPr>
        <xdr:spPr>
          <a:xfrm>
            <a:off x="7153275" y="4276725"/>
            <a:ext cx="2286000" cy="295274"/>
          </a:xfrm>
          <a:prstGeom prst="round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四角形: 角を丸くする 57">
            <a:extLst>
              <a:ext uri="{FF2B5EF4-FFF2-40B4-BE49-F238E27FC236}">
                <a16:creationId xmlns:a16="http://schemas.microsoft.com/office/drawing/2014/main" id="{00000000-0008-0000-0300-00003A000000}"/>
              </a:ext>
            </a:extLst>
          </xdr:cNvPr>
          <xdr:cNvSpPr/>
        </xdr:nvSpPr>
        <xdr:spPr>
          <a:xfrm>
            <a:off x="7848600" y="4914900"/>
            <a:ext cx="1619250" cy="152400"/>
          </a:xfrm>
          <a:prstGeom prst="round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0" name="四角形: 角を丸くする 59">
            <a:extLst>
              <a:ext uri="{FF2B5EF4-FFF2-40B4-BE49-F238E27FC236}">
                <a16:creationId xmlns:a16="http://schemas.microsoft.com/office/drawing/2014/main" id="{00000000-0008-0000-0300-00003C000000}"/>
              </a:ext>
            </a:extLst>
          </xdr:cNvPr>
          <xdr:cNvSpPr/>
        </xdr:nvSpPr>
        <xdr:spPr>
          <a:xfrm>
            <a:off x="7858125" y="5295899"/>
            <a:ext cx="1600200" cy="238125"/>
          </a:xfrm>
          <a:prstGeom prst="roundRect">
            <a:avLst/>
          </a:prstGeom>
          <a:noFill/>
          <a:ln w="38100">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editAs="oneCell">
    <xdr:from>
      <xdr:col>1</xdr:col>
      <xdr:colOff>5314948</xdr:colOff>
      <xdr:row>29</xdr:row>
      <xdr:rowOff>523875</xdr:rowOff>
    </xdr:from>
    <xdr:to>
      <xdr:col>2</xdr:col>
      <xdr:colOff>336657</xdr:colOff>
      <xdr:row>40</xdr:row>
      <xdr:rowOff>206091</xdr:rowOff>
    </xdr:to>
    <xdr:cxnSp macro="">
      <xdr:nvCxnSpPr>
        <xdr:cNvPr id="69" name="直線コネクタ 68">
          <a:extLst>
            <a:ext uri="{FF2B5EF4-FFF2-40B4-BE49-F238E27FC236}">
              <a16:creationId xmlns:a16="http://schemas.microsoft.com/office/drawing/2014/main" id="{00000000-0008-0000-0300-000045000000}"/>
            </a:ext>
          </a:extLst>
        </xdr:cNvPr>
        <xdr:cNvCxnSpPr>
          <a:stCxn id="110" idx="3"/>
          <a:endCxn id="26" idx="1"/>
        </xdr:cNvCxnSpPr>
      </xdr:nvCxnSpPr>
      <xdr:spPr>
        <a:xfrm>
          <a:off x="6353173" y="9382125"/>
          <a:ext cx="336659" cy="4501866"/>
        </a:xfrm>
        <a:prstGeom prst="line">
          <a:avLst/>
        </a:prstGeom>
        <a:ln w="19050">
          <a:solidFill>
            <a:srgbClr val="0070C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5314949</xdr:colOff>
      <xdr:row>28</xdr:row>
      <xdr:rowOff>209550</xdr:rowOff>
    </xdr:from>
    <xdr:to>
      <xdr:col>2</xdr:col>
      <xdr:colOff>361951</xdr:colOff>
      <xdr:row>29</xdr:row>
      <xdr:rowOff>662657</xdr:rowOff>
    </xdr:to>
    <xdr:cxnSp macro="">
      <xdr:nvCxnSpPr>
        <xdr:cNvPr id="66" name="直線コネクタ 65">
          <a:extLst>
            <a:ext uri="{FF2B5EF4-FFF2-40B4-BE49-F238E27FC236}">
              <a16:creationId xmlns:a16="http://schemas.microsoft.com/office/drawing/2014/main" id="{00000000-0008-0000-0300-000042000000}"/>
            </a:ext>
          </a:extLst>
        </xdr:cNvPr>
        <xdr:cNvCxnSpPr>
          <a:stCxn id="114" idx="3"/>
          <a:endCxn id="25" idx="1"/>
        </xdr:cNvCxnSpPr>
      </xdr:nvCxnSpPr>
      <xdr:spPr>
        <a:xfrm>
          <a:off x="6353174" y="8648700"/>
          <a:ext cx="361952" cy="872207"/>
        </a:xfrm>
        <a:prstGeom prst="line">
          <a:avLst/>
        </a:prstGeom>
        <a:ln w="19050">
          <a:solidFill>
            <a:srgbClr val="0070C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16</xdr:row>
      <xdr:rowOff>0</xdr:rowOff>
    </xdr:from>
    <xdr:to>
      <xdr:col>4</xdr:col>
      <xdr:colOff>152400</xdr:colOff>
      <xdr:row>20</xdr:row>
      <xdr:rowOff>166639</xdr:rowOff>
    </xdr:to>
    <xdr:cxnSp macro="">
      <xdr:nvCxnSpPr>
        <xdr:cNvPr id="46" name="直線コネクタ 45">
          <a:extLst>
            <a:ext uri="{FF2B5EF4-FFF2-40B4-BE49-F238E27FC236}">
              <a16:creationId xmlns:a16="http://schemas.microsoft.com/office/drawing/2014/main" id="{00000000-0008-0000-0300-00002E000000}"/>
            </a:ext>
          </a:extLst>
        </xdr:cNvPr>
        <xdr:cNvCxnSpPr>
          <a:cxnSpLocks/>
          <a:stCxn id="116" idx="3"/>
          <a:endCxn id="60" idx="1"/>
        </xdr:cNvCxnSpPr>
      </xdr:nvCxnSpPr>
      <xdr:spPr>
        <a:xfrm>
          <a:off x="6353175" y="5600700"/>
          <a:ext cx="1524000" cy="1042939"/>
        </a:xfrm>
        <a:prstGeom prst="line">
          <a:avLst/>
        </a:prstGeom>
        <a:ln w="19050">
          <a:solidFill>
            <a:srgbClr val="0070C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390525</xdr:colOff>
      <xdr:row>18</xdr:row>
      <xdr:rowOff>169901</xdr:rowOff>
    </xdr:from>
    <xdr:to>
      <xdr:col>6</xdr:col>
      <xdr:colOff>561975</xdr:colOff>
      <xdr:row>18</xdr:row>
      <xdr:rowOff>187198</xdr:rowOff>
    </xdr:to>
    <xdr:cxnSp macro="">
      <xdr:nvCxnSpPr>
        <xdr:cNvPr id="43" name="直線コネクタ 42">
          <a:extLst>
            <a:ext uri="{FF2B5EF4-FFF2-40B4-BE49-F238E27FC236}">
              <a16:creationId xmlns:a16="http://schemas.microsoft.com/office/drawing/2014/main" id="{00000000-0008-0000-0300-00002B000000}"/>
            </a:ext>
          </a:extLst>
        </xdr:cNvPr>
        <xdr:cNvCxnSpPr>
          <a:stCxn id="58" idx="3"/>
          <a:endCxn id="36" idx="1"/>
        </xdr:cNvCxnSpPr>
      </xdr:nvCxnSpPr>
      <xdr:spPr>
        <a:xfrm flipV="1">
          <a:off x="9486900" y="5351501"/>
          <a:ext cx="171450" cy="17297"/>
        </a:xfrm>
        <a:prstGeom prst="line">
          <a:avLst/>
        </a:prstGeom>
        <a:ln w="19050">
          <a:solidFill>
            <a:srgbClr val="007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5314949</xdr:colOff>
      <xdr:row>14</xdr:row>
      <xdr:rowOff>209550</xdr:rowOff>
    </xdr:from>
    <xdr:to>
      <xdr:col>4</xdr:col>
      <xdr:colOff>142875</xdr:colOff>
      <xdr:row>18</xdr:row>
      <xdr:rowOff>187198</xdr:rowOff>
    </xdr:to>
    <xdr:cxnSp macro="">
      <xdr:nvCxnSpPr>
        <xdr:cNvPr id="40" name="直線コネクタ 39">
          <a:extLst>
            <a:ext uri="{FF2B5EF4-FFF2-40B4-BE49-F238E27FC236}">
              <a16:creationId xmlns:a16="http://schemas.microsoft.com/office/drawing/2014/main" id="{00000000-0008-0000-0300-000028000000}"/>
            </a:ext>
          </a:extLst>
        </xdr:cNvPr>
        <xdr:cNvCxnSpPr>
          <a:cxnSpLocks/>
          <a:stCxn id="117" idx="3"/>
          <a:endCxn id="58" idx="1"/>
        </xdr:cNvCxnSpPr>
      </xdr:nvCxnSpPr>
      <xdr:spPr>
        <a:xfrm>
          <a:off x="6353174" y="4343400"/>
          <a:ext cx="1514476" cy="1025398"/>
        </a:xfrm>
        <a:prstGeom prst="line">
          <a:avLst/>
        </a:prstGeom>
        <a:ln w="19050">
          <a:solidFill>
            <a:srgbClr val="0070C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13</xdr:row>
      <xdr:rowOff>104776</xdr:rowOff>
    </xdr:from>
    <xdr:to>
      <xdr:col>3</xdr:col>
      <xdr:colOff>133350</xdr:colOff>
      <xdr:row>16</xdr:row>
      <xdr:rowOff>22472</xdr:rowOff>
    </xdr:to>
    <xdr:cxnSp macro="">
      <xdr:nvCxnSpPr>
        <xdr:cNvPr id="37" name="直線コネクタ 36">
          <a:extLst>
            <a:ext uri="{FF2B5EF4-FFF2-40B4-BE49-F238E27FC236}">
              <a16:creationId xmlns:a16="http://schemas.microsoft.com/office/drawing/2014/main" id="{00000000-0008-0000-0300-000025000000}"/>
            </a:ext>
          </a:extLst>
        </xdr:cNvPr>
        <xdr:cNvCxnSpPr>
          <a:cxnSpLocks/>
          <a:stCxn id="118" idx="3"/>
          <a:endCxn id="56" idx="1"/>
        </xdr:cNvCxnSpPr>
      </xdr:nvCxnSpPr>
      <xdr:spPr>
        <a:xfrm>
          <a:off x="6353175" y="4029076"/>
          <a:ext cx="819150" cy="755896"/>
        </a:xfrm>
        <a:prstGeom prst="line">
          <a:avLst/>
        </a:prstGeom>
        <a:ln w="19050">
          <a:solidFill>
            <a:srgbClr val="0070C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5314949</xdr:colOff>
      <xdr:row>12</xdr:row>
      <xdr:rowOff>104775</xdr:rowOff>
    </xdr:from>
    <xdr:to>
      <xdr:col>2</xdr:col>
      <xdr:colOff>200024</xdr:colOff>
      <xdr:row>13</xdr:row>
      <xdr:rowOff>95321</xdr:rowOff>
    </xdr:to>
    <xdr:cxnSp macro="">
      <xdr:nvCxnSpPr>
        <xdr:cNvPr id="53" name="直線コネクタ 52">
          <a:extLst>
            <a:ext uri="{FF2B5EF4-FFF2-40B4-BE49-F238E27FC236}">
              <a16:creationId xmlns:a16="http://schemas.microsoft.com/office/drawing/2014/main" id="{00000000-0008-0000-0300-000035000000}"/>
            </a:ext>
          </a:extLst>
        </xdr:cNvPr>
        <xdr:cNvCxnSpPr>
          <a:cxnSpLocks/>
          <a:stCxn id="119" idx="3"/>
          <a:endCxn id="63" idx="1"/>
        </xdr:cNvCxnSpPr>
      </xdr:nvCxnSpPr>
      <xdr:spPr>
        <a:xfrm>
          <a:off x="6353174" y="3819525"/>
          <a:ext cx="200025" cy="200096"/>
        </a:xfrm>
        <a:prstGeom prst="line">
          <a:avLst/>
        </a:prstGeom>
        <a:ln w="19050">
          <a:solidFill>
            <a:srgbClr val="0070C0"/>
          </a:solidFill>
          <a:headEnd type="ova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5314948</xdr:colOff>
      <xdr:row>29</xdr:row>
      <xdr:rowOff>0</xdr:rowOff>
    </xdr:from>
    <xdr:to>
      <xdr:col>2</xdr:col>
      <xdr:colOff>45717</xdr:colOff>
      <xdr:row>30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flipH="1">
          <a:off x="6353173" y="8858250"/>
          <a:ext cx="45719" cy="10477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5314949</xdr:colOff>
      <xdr:row>28</xdr:row>
      <xdr:rowOff>0</xdr:rowOff>
    </xdr:from>
    <xdr:to>
      <xdr:col>2</xdr:col>
      <xdr:colOff>45718</xdr:colOff>
      <xdr:row>29</xdr:row>
      <xdr:rowOff>0</xdr:rowOff>
    </xdr:to>
    <xdr:sp macro="" textlink="">
      <xdr:nvSpPr>
        <xdr:cNvPr id="114" name="正方形/長方形 113">
          <a:extLst>
            <a:ext uri="{FF2B5EF4-FFF2-40B4-BE49-F238E27FC236}">
              <a16:creationId xmlns:a16="http://schemas.microsoft.com/office/drawing/2014/main" id="{00000000-0008-0000-0300-000072000000}"/>
            </a:ext>
          </a:extLst>
        </xdr:cNvPr>
        <xdr:cNvSpPr/>
      </xdr:nvSpPr>
      <xdr:spPr>
        <a:xfrm flipH="1">
          <a:off x="6353174" y="8439150"/>
          <a:ext cx="45719"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5269231</xdr:colOff>
      <xdr:row>15</xdr:row>
      <xdr:rowOff>0</xdr:rowOff>
    </xdr:from>
    <xdr:to>
      <xdr:col>2</xdr:col>
      <xdr:colOff>0</xdr:colOff>
      <xdr:row>17</xdr:row>
      <xdr:rowOff>0</xdr:rowOff>
    </xdr:to>
    <xdr:sp macro="" textlink="">
      <xdr:nvSpPr>
        <xdr:cNvPr id="116" name="正方形/長方形 115">
          <a:extLst>
            <a:ext uri="{FF2B5EF4-FFF2-40B4-BE49-F238E27FC236}">
              <a16:creationId xmlns:a16="http://schemas.microsoft.com/office/drawing/2014/main" id="{00000000-0008-0000-0300-000074000000}"/>
            </a:ext>
          </a:extLst>
        </xdr:cNvPr>
        <xdr:cNvSpPr/>
      </xdr:nvSpPr>
      <xdr:spPr>
        <a:xfrm>
          <a:off x="6307456" y="4552950"/>
          <a:ext cx="45719"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5267324</xdr:colOff>
      <xdr:row>14</xdr:row>
      <xdr:rowOff>0</xdr:rowOff>
    </xdr:from>
    <xdr:to>
      <xdr:col>1</xdr:col>
      <xdr:colOff>5314949</xdr:colOff>
      <xdr:row>15</xdr:row>
      <xdr:rowOff>0</xdr:rowOff>
    </xdr:to>
    <xdr:sp macro="" textlink="">
      <xdr:nvSpPr>
        <xdr:cNvPr id="117" name="正方形/長方形 116">
          <a:extLst>
            <a:ext uri="{FF2B5EF4-FFF2-40B4-BE49-F238E27FC236}">
              <a16:creationId xmlns:a16="http://schemas.microsoft.com/office/drawing/2014/main" id="{00000000-0008-0000-0300-000075000000}"/>
            </a:ext>
          </a:extLst>
        </xdr:cNvPr>
        <xdr:cNvSpPr/>
      </xdr:nvSpPr>
      <xdr:spPr>
        <a:xfrm>
          <a:off x="6305549" y="4133850"/>
          <a:ext cx="4762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5269230</xdr:colOff>
      <xdr:row>13</xdr:row>
      <xdr:rowOff>1</xdr:rowOff>
    </xdr:from>
    <xdr:to>
      <xdr:col>2</xdr:col>
      <xdr:colOff>0</xdr:colOff>
      <xdr:row>14</xdr:row>
      <xdr:rowOff>1</xdr:rowOff>
    </xdr:to>
    <xdr:sp macro="" textlink="">
      <xdr:nvSpPr>
        <xdr:cNvPr id="118" name="正方形/長方形 117">
          <a:extLst>
            <a:ext uri="{FF2B5EF4-FFF2-40B4-BE49-F238E27FC236}">
              <a16:creationId xmlns:a16="http://schemas.microsoft.com/office/drawing/2014/main" id="{00000000-0008-0000-0300-000076000000}"/>
            </a:ext>
          </a:extLst>
        </xdr:cNvPr>
        <xdr:cNvSpPr/>
      </xdr:nvSpPr>
      <xdr:spPr>
        <a:xfrm>
          <a:off x="6307455" y="3924301"/>
          <a:ext cx="45720"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5269230</xdr:colOff>
      <xdr:row>12</xdr:row>
      <xdr:rowOff>0</xdr:rowOff>
    </xdr:from>
    <xdr:to>
      <xdr:col>1</xdr:col>
      <xdr:colOff>5314949</xdr:colOff>
      <xdr:row>13</xdr:row>
      <xdr:rowOff>0</xdr:rowOff>
    </xdr:to>
    <xdr:sp macro="" textlink="">
      <xdr:nvSpPr>
        <xdr:cNvPr id="119" name="正方形/長方形 118">
          <a:extLst>
            <a:ext uri="{FF2B5EF4-FFF2-40B4-BE49-F238E27FC236}">
              <a16:creationId xmlns:a16="http://schemas.microsoft.com/office/drawing/2014/main" id="{00000000-0008-0000-0300-000077000000}"/>
            </a:ext>
          </a:extLst>
        </xdr:cNvPr>
        <xdr:cNvSpPr/>
      </xdr:nvSpPr>
      <xdr:spPr>
        <a:xfrm>
          <a:off x="6307455" y="3714750"/>
          <a:ext cx="45719" cy="2095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7" tint="0.79998168889431442"/>
  </sheetPr>
  <dimension ref="B1:F45"/>
  <sheetViews>
    <sheetView showGridLines="0" tabSelected="1" view="pageBreakPreview" zoomScaleNormal="100" zoomScaleSheetLayoutView="100" workbookViewId="0">
      <selection activeCell="E7" sqref="E7"/>
    </sheetView>
  </sheetViews>
  <sheetFormatPr defaultColWidth="9" defaultRowHeight="13.5" x14ac:dyDescent="0.15"/>
  <cols>
    <col min="1" max="1" width="1.625" style="1" customWidth="1"/>
    <col min="2" max="2" width="3.625" style="1" customWidth="1"/>
    <col min="3" max="3" width="13.625" style="1" customWidth="1"/>
    <col min="4" max="4" width="20.625" style="1" customWidth="1"/>
    <col min="5" max="5" width="45.625" style="1" customWidth="1"/>
    <col min="6" max="6" width="1.625" style="1" customWidth="1"/>
    <col min="7" max="7" width="3.125" style="1" customWidth="1"/>
    <col min="8" max="16384" width="9" style="1"/>
  </cols>
  <sheetData>
    <row r="1" spans="2:6" x14ac:dyDescent="0.15">
      <c r="B1" s="1" t="s">
        <v>186</v>
      </c>
    </row>
    <row r="2" spans="2:6" ht="6" customHeight="1" x14ac:dyDescent="0.15"/>
    <row r="3" spans="2:6" ht="22.5" customHeight="1" x14ac:dyDescent="0.15">
      <c r="B3" s="57" t="s">
        <v>0</v>
      </c>
      <c r="C3" s="57"/>
      <c r="D3" s="57"/>
      <c r="E3" s="57"/>
      <c r="F3" s="2"/>
    </row>
    <row r="4" spans="2:6" ht="6" customHeight="1" x14ac:dyDescent="0.15">
      <c r="C4" s="2"/>
      <c r="D4" s="2"/>
      <c r="E4" s="2"/>
      <c r="F4" s="2"/>
    </row>
    <row r="5" spans="2:6" x14ac:dyDescent="0.15">
      <c r="B5" s="1" t="s">
        <v>1</v>
      </c>
    </row>
    <row r="6" spans="2:6" ht="6" customHeight="1" x14ac:dyDescent="0.15"/>
    <row r="7" spans="2:6" x14ac:dyDescent="0.15">
      <c r="D7" s="9" t="s">
        <v>2</v>
      </c>
      <c r="E7" s="96" t="s">
        <v>3</v>
      </c>
    </row>
    <row r="8" spans="2:6" ht="6" customHeight="1" x14ac:dyDescent="0.15"/>
    <row r="9" spans="2:6" ht="24" customHeight="1" x14ac:dyDescent="0.15">
      <c r="C9" s="9"/>
      <c r="D9" s="9" t="s">
        <v>4</v>
      </c>
      <c r="E9" s="97"/>
    </row>
    <row r="10" spans="2:6" ht="24" customHeight="1" x14ac:dyDescent="0.15">
      <c r="C10" s="9"/>
      <c r="D10" s="9" t="s">
        <v>5</v>
      </c>
      <c r="E10" s="98"/>
    </row>
    <row r="11" spans="2:6" ht="6" customHeight="1" x14ac:dyDescent="0.15"/>
    <row r="12" spans="2:6" s="24" customFormat="1" ht="28.5" customHeight="1" x14ac:dyDescent="0.15">
      <c r="B12" s="103" t="s">
        <v>6</v>
      </c>
      <c r="C12" s="104"/>
      <c r="D12" s="104"/>
      <c r="E12" s="104"/>
      <c r="F12" s="74"/>
    </row>
    <row r="13" spans="2:6" ht="6" customHeight="1" x14ac:dyDescent="0.15">
      <c r="B13" s="26"/>
    </row>
    <row r="14" spans="2:6" x14ac:dyDescent="0.15">
      <c r="B14" s="37" t="s">
        <v>7</v>
      </c>
    </row>
    <row r="15" spans="2:6" ht="27" x14ac:dyDescent="0.15">
      <c r="B15" s="32"/>
      <c r="C15" s="103" t="s">
        <v>8</v>
      </c>
      <c r="D15" s="103"/>
      <c r="E15" s="103"/>
      <c r="F15" s="76" t="s">
        <v>9</v>
      </c>
    </row>
    <row r="16" spans="2:6" ht="13.5" customHeight="1" x14ac:dyDescent="0.15">
      <c r="B16" s="32"/>
      <c r="C16" s="103" t="s">
        <v>10</v>
      </c>
      <c r="D16" s="103"/>
      <c r="E16" s="103"/>
      <c r="F16" s="76" t="s">
        <v>11</v>
      </c>
    </row>
    <row r="17" spans="2:6" ht="27" customHeight="1" x14ac:dyDescent="0.15">
      <c r="B17" s="32"/>
      <c r="C17" s="103" t="s">
        <v>12</v>
      </c>
      <c r="D17" s="103"/>
      <c r="E17" s="103"/>
      <c r="F17" s="76" t="s">
        <v>9</v>
      </c>
    </row>
    <row r="18" spans="2:6" ht="27" customHeight="1" x14ac:dyDescent="0.15">
      <c r="B18" s="32"/>
      <c r="C18" s="103" t="s">
        <v>13</v>
      </c>
      <c r="D18" s="103"/>
      <c r="E18" s="103"/>
      <c r="F18" s="76" t="s">
        <v>9</v>
      </c>
    </row>
    <row r="19" spans="2:6" s="24" customFormat="1" ht="6" customHeight="1" x14ac:dyDescent="0.15">
      <c r="B19" s="23"/>
      <c r="C19" s="23"/>
      <c r="E19" s="25"/>
    </row>
    <row r="20" spans="2:6" ht="21" customHeight="1" x14ac:dyDescent="0.15">
      <c r="B20" s="105" t="s">
        <v>14</v>
      </c>
      <c r="C20" s="106"/>
      <c r="D20" s="95"/>
      <c r="E20" s="17"/>
    </row>
    <row r="21" spans="2:6" ht="21" customHeight="1" x14ac:dyDescent="0.15">
      <c r="B21" s="112" t="s">
        <v>15</v>
      </c>
      <c r="C21" s="113"/>
      <c r="D21" s="55"/>
      <c r="E21" s="56"/>
    </row>
    <row r="22" spans="2:6" ht="21" customHeight="1" x14ac:dyDescent="0.15">
      <c r="B22" s="105" t="s">
        <v>16</v>
      </c>
      <c r="C22" s="107"/>
      <c r="D22" s="45" t="s">
        <v>17</v>
      </c>
      <c r="E22" s="94" t="s">
        <v>18</v>
      </c>
    </row>
    <row r="23" spans="2:6" ht="21" customHeight="1" x14ac:dyDescent="0.15">
      <c r="B23" s="108"/>
      <c r="C23" s="109"/>
      <c r="D23" s="46" t="s">
        <v>19</v>
      </c>
      <c r="E23" s="94" t="s">
        <v>18</v>
      </c>
    </row>
    <row r="24" spans="2:6" ht="21" customHeight="1" x14ac:dyDescent="0.15">
      <c r="B24" s="108"/>
      <c r="C24" s="109"/>
      <c r="D24" s="38" t="s">
        <v>20</v>
      </c>
      <c r="E24" s="93"/>
    </row>
    <row r="25" spans="2:6" ht="21" customHeight="1" x14ac:dyDescent="0.15">
      <c r="B25" s="108"/>
      <c r="C25" s="109"/>
      <c r="D25" s="38" t="s">
        <v>21</v>
      </c>
      <c r="E25" s="11" t="str">
        <f>IF(E9="","(書式上部の利用責任者職名欄に記入してください)",""&amp;E9)</f>
        <v>(書式上部の利用責任者職名欄に記入してください)</v>
      </c>
    </row>
    <row r="26" spans="2:6" ht="21" customHeight="1" x14ac:dyDescent="0.15">
      <c r="B26" s="108"/>
      <c r="C26" s="109"/>
      <c r="D26" s="38" t="s">
        <v>22</v>
      </c>
      <c r="E26" s="11" t="str">
        <f>IF(E10="","(書式上部の利用責任者氏名欄に記入してください)",""&amp;E10)</f>
        <v>(書式上部の利用責任者氏名欄に記入してください)</v>
      </c>
    </row>
    <row r="27" spans="2:6" ht="21" customHeight="1" x14ac:dyDescent="0.15">
      <c r="B27" s="108"/>
      <c r="C27" s="109"/>
      <c r="D27" s="39" t="s">
        <v>23</v>
      </c>
      <c r="E27" s="90"/>
    </row>
    <row r="28" spans="2:6" ht="21" customHeight="1" x14ac:dyDescent="0.15">
      <c r="B28" s="108"/>
      <c r="C28" s="109"/>
      <c r="D28" s="38" t="s">
        <v>24</v>
      </c>
      <c r="E28" s="91"/>
    </row>
    <row r="29" spans="2:6" ht="21" customHeight="1" x14ac:dyDescent="0.15">
      <c r="B29" s="110"/>
      <c r="C29" s="111"/>
      <c r="D29" s="39" t="s">
        <v>25</v>
      </c>
      <c r="E29" s="92"/>
      <c r="F29" s="44"/>
    </row>
    <row r="30" spans="2:6" ht="36.75" customHeight="1" x14ac:dyDescent="0.15">
      <c r="B30" s="115" t="s">
        <v>26</v>
      </c>
      <c r="C30" s="116"/>
      <c r="D30" s="40" t="s">
        <v>27</v>
      </c>
      <c r="E30" s="18"/>
    </row>
    <row r="31" spans="2:6" ht="21" customHeight="1" x14ac:dyDescent="0.15">
      <c r="B31" s="117"/>
      <c r="C31" s="118"/>
      <c r="D31" s="41" t="s">
        <v>28</v>
      </c>
      <c r="E31" s="93"/>
    </row>
    <row r="32" spans="2:6" ht="21" customHeight="1" x14ac:dyDescent="0.15">
      <c r="B32" s="119"/>
      <c r="C32" s="120"/>
      <c r="D32" s="39" t="s">
        <v>29</v>
      </c>
      <c r="E32" s="93"/>
    </row>
    <row r="33" spans="2:5" ht="3.75" customHeight="1" x14ac:dyDescent="0.15">
      <c r="E33" s="10"/>
    </row>
    <row r="34" spans="2:5" ht="15.75" customHeight="1" x14ac:dyDescent="0.15">
      <c r="B34" s="16" t="s">
        <v>30</v>
      </c>
      <c r="C34" s="114" t="s">
        <v>31</v>
      </c>
      <c r="D34" s="114"/>
      <c r="E34" s="114"/>
    </row>
    <row r="35" spans="2:5" s="31" customFormat="1" ht="12" hidden="1" customHeight="1" x14ac:dyDescent="0.15">
      <c r="C35" s="33" t="s">
        <v>32</v>
      </c>
      <c r="D35" s="36" t="str">
        <f>C:C&amp;IF(E:E, "する", "しない")</f>
        <v>細則を尊守しない</v>
      </c>
      <c r="E35" s="89" t="b">
        <v>0</v>
      </c>
    </row>
    <row r="36" spans="2:5" s="31" customFormat="1" ht="12" hidden="1" customHeight="1" x14ac:dyDescent="0.15">
      <c r="C36" s="33" t="s">
        <v>33</v>
      </c>
      <c r="D36" s="36" t="str">
        <f>C:C&amp;IF(E:E, "する", "しない")</f>
        <v>説明会を受講しない</v>
      </c>
      <c r="E36" s="89" t="b">
        <v>0</v>
      </c>
    </row>
    <row r="37" spans="2:5" s="31" customFormat="1" ht="12" hidden="1" customHeight="1" x14ac:dyDescent="0.15">
      <c r="C37" s="33" t="s">
        <v>34</v>
      </c>
      <c r="D37" s="36" t="str">
        <f>C:C&amp;IF(E:E, "する", "しない")</f>
        <v>安全衛生管理をしない</v>
      </c>
      <c r="E37" s="89" t="b">
        <v>0</v>
      </c>
    </row>
    <row r="38" spans="2:5" s="31" customFormat="1" ht="12" hidden="1" customHeight="1" x14ac:dyDescent="0.15">
      <c r="C38" s="33" t="s">
        <v>35</v>
      </c>
      <c r="D38" s="36" t="str">
        <f>C:C&amp;IF(E:E, "する", "しない")</f>
        <v>教育目的を承諾しない</v>
      </c>
      <c r="E38" s="89" t="b">
        <v>0</v>
      </c>
    </row>
    <row r="39" spans="2:5" s="31" customFormat="1" ht="11.25" hidden="1" customHeight="1" x14ac:dyDescent="0.15">
      <c r="C39" s="33" t="s">
        <v>15</v>
      </c>
      <c r="D39" s="33" t="s">
        <v>36</v>
      </c>
      <c r="E39" s="89">
        <v>1</v>
      </c>
    </row>
    <row r="40" spans="2:5" s="31" customFormat="1" ht="15" hidden="1" customHeight="1" x14ac:dyDescent="0.15">
      <c r="C40" s="34" t="str" cm="1">
        <f t="array" aca="1" ref="C40" ca="1">OFFSET(D39, E39-1,,)</f>
        <v>新規または変更</v>
      </c>
      <c r="D40" s="33" t="s">
        <v>37</v>
      </c>
      <c r="E40" s="89"/>
    </row>
    <row r="41" spans="2:5" s="31" customFormat="1" ht="9.75" hidden="1" customHeight="1" x14ac:dyDescent="0.15">
      <c r="C41" s="33" t="s">
        <v>38</v>
      </c>
      <c r="D41" s="33" t="s">
        <v>39</v>
      </c>
      <c r="E41" s="89">
        <v>1</v>
      </c>
    </row>
    <row r="42" spans="2:5" ht="6.75" customHeight="1" x14ac:dyDescent="0.15">
      <c r="B42" s="16"/>
      <c r="C42" s="35"/>
      <c r="D42" s="35"/>
      <c r="E42" s="35"/>
    </row>
    <row r="43" spans="2:5" x14ac:dyDescent="0.15">
      <c r="B43" s="102">
        <v>1</v>
      </c>
      <c r="C43" s="102"/>
      <c r="D43" s="102"/>
      <c r="E43" s="102"/>
    </row>
    <row r="44" spans="2:5" ht="8.25" customHeight="1" x14ac:dyDescent="0.15">
      <c r="B44" s="12"/>
      <c r="C44" s="13"/>
      <c r="D44" s="13"/>
      <c r="E44" s="13"/>
    </row>
    <row r="45" spans="2:5" x14ac:dyDescent="0.15">
      <c r="D45" s="2"/>
      <c r="E45" s="2"/>
    </row>
  </sheetData>
  <sheetProtection algorithmName="SHA-512" hashValue="WCQFb1yUMMLEo/KRFHSVQ1NKGt4+vjmXtOFbZdQHOz81np8apkhRbHhVlN1NKDv+G0XVcH8OzBFdhqCMQRxc+w==" saltValue="4op1adIN874sSSW0fut4iw==" spinCount="100000" sheet="1" objects="1" scenarios="1"/>
  <mergeCells count="11">
    <mergeCell ref="B43:E43"/>
    <mergeCell ref="C18:E18"/>
    <mergeCell ref="B12:E12"/>
    <mergeCell ref="B20:C20"/>
    <mergeCell ref="B22:C29"/>
    <mergeCell ref="B21:C21"/>
    <mergeCell ref="C34:E34"/>
    <mergeCell ref="B30:C32"/>
    <mergeCell ref="C15:E15"/>
    <mergeCell ref="C17:E17"/>
    <mergeCell ref="C16:E16"/>
  </mergeCells>
  <phoneticPr fontId="2"/>
  <pageMargins left="0.78740157480314965" right="0.78740157480314965" top="0.78740157480314965"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8" r:id="rId4" name="新規または変更">
              <controlPr defaultSize="0" autoFill="0" autoLine="0" autoPict="0">
                <anchor moveWithCells="1">
                  <from>
                    <xdr:col>3</xdr:col>
                    <xdr:colOff>266700</xdr:colOff>
                    <xdr:row>20</xdr:row>
                    <xdr:rowOff>28575</xdr:rowOff>
                  </from>
                  <to>
                    <xdr:col>3</xdr:col>
                    <xdr:colOff>1457325</xdr:colOff>
                    <xdr:row>20</xdr:row>
                    <xdr:rowOff>247650</xdr:rowOff>
                  </to>
                </anchor>
              </controlPr>
            </control>
          </mc:Choice>
        </mc:AlternateContent>
        <mc:AlternateContent xmlns:mc="http://schemas.openxmlformats.org/markup-compatibility/2006">
          <mc:Choice Requires="x14">
            <control shapeId="2069" r:id="rId5" name="中止">
              <controlPr defaultSize="0" autoFill="0" autoLine="0" autoPict="0">
                <anchor moveWithCells="1">
                  <from>
                    <xdr:col>4</xdr:col>
                    <xdr:colOff>476250</xdr:colOff>
                    <xdr:row>20</xdr:row>
                    <xdr:rowOff>28575</xdr:rowOff>
                  </from>
                  <to>
                    <xdr:col>4</xdr:col>
                    <xdr:colOff>1133475</xdr:colOff>
                    <xdr:row>20</xdr:row>
                    <xdr:rowOff>247650</xdr:rowOff>
                  </to>
                </anchor>
              </controlPr>
            </control>
          </mc:Choice>
        </mc:AlternateContent>
        <mc:AlternateContent xmlns:mc="http://schemas.openxmlformats.org/markup-compatibility/2006">
          <mc:Choice Requires="x14">
            <control shapeId="2077" r:id="rId6" name="Group Box 29">
              <controlPr defaultSize="0" autoFill="0" autoPict="0">
                <anchor moveWithCells="1">
                  <from>
                    <xdr:col>3</xdr:col>
                    <xdr:colOff>190500</xdr:colOff>
                    <xdr:row>20</xdr:row>
                    <xdr:rowOff>0</xdr:rowOff>
                  </from>
                  <to>
                    <xdr:col>7</xdr:col>
                    <xdr:colOff>514350</xdr:colOff>
                    <xdr:row>20</xdr:row>
                    <xdr:rowOff>219075</xdr:rowOff>
                  </to>
                </anchor>
              </controlPr>
            </control>
          </mc:Choice>
        </mc:AlternateContent>
        <mc:AlternateContent xmlns:mc="http://schemas.openxmlformats.org/markup-compatibility/2006">
          <mc:Choice Requires="x14">
            <control shapeId="2087" r:id="rId7" name="細則尊守">
              <controlPr defaultSize="0" autoFill="0" autoLine="0" autoPict="0" altText="利用細則の順守">
                <anchor moveWithCells="1">
                  <from>
                    <xdr:col>1</xdr:col>
                    <xdr:colOff>28575</xdr:colOff>
                    <xdr:row>14</xdr:row>
                    <xdr:rowOff>0</xdr:rowOff>
                  </from>
                  <to>
                    <xdr:col>2</xdr:col>
                    <xdr:colOff>0</xdr:colOff>
                    <xdr:row>14</xdr:row>
                    <xdr:rowOff>190500</xdr:rowOff>
                  </to>
                </anchor>
              </controlPr>
            </control>
          </mc:Choice>
        </mc:AlternateContent>
        <mc:AlternateContent xmlns:mc="http://schemas.openxmlformats.org/markup-compatibility/2006">
          <mc:Choice Requires="x14">
            <control shapeId="2090" r:id="rId8" name="安全衛生">
              <controlPr defaultSize="0" autoFill="0" autoLine="0" autoPict="0" altText="利用者への安全衛生管理の誓い">
                <anchor moveWithCells="1">
                  <from>
                    <xdr:col>1</xdr:col>
                    <xdr:colOff>28575</xdr:colOff>
                    <xdr:row>16</xdr:row>
                    <xdr:rowOff>0</xdr:rowOff>
                  </from>
                  <to>
                    <xdr:col>2</xdr:col>
                    <xdr:colOff>0</xdr:colOff>
                    <xdr:row>16</xdr:row>
                    <xdr:rowOff>180975</xdr:rowOff>
                  </to>
                </anchor>
              </controlPr>
            </control>
          </mc:Choice>
        </mc:AlternateContent>
        <mc:AlternateContent xmlns:mc="http://schemas.openxmlformats.org/markup-compatibility/2006">
          <mc:Choice Requires="x14">
            <control shapeId="2091" r:id="rId9" name="教育目的">
              <controlPr defaultSize="0" autoFill="0" autoLine="0" autoPict="0" altText="教育目的に限ることの承諾">
                <anchor moveWithCells="1">
                  <from>
                    <xdr:col>1</xdr:col>
                    <xdr:colOff>28575</xdr:colOff>
                    <xdr:row>17</xdr:row>
                    <xdr:rowOff>0</xdr:rowOff>
                  </from>
                  <to>
                    <xdr:col>2</xdr:col>
                    <xdr:colOff>0</xdr:colOff>
                    <xdr:row>17</xdr:row>
                    <xdr:rowOff>209550</xdr:rowOff>
                  </to>
                </anchor>
              </controlPr>
            </control>
          </mc:Choice>
        </mc:AlternateContent>
        <mc:AlternateContent xmlns:mc="http://schemas.openxmlformats.org/markup-compatibility/2006">
          <mc:Choice Requires="x14">
            <control shapeId="2098" r:id="rId10" name="登録済">
              <controlPr defaultSize="0" autoFill="0" autoLine="0" autoPict="0">
                <anchor moveWithCells="1">
                  <from>
                    <xdr:col>4</xdr:col>
                    <xdr:colOff>28575</xdr:colOff>
                    <xdr:row>29</xdr:row>
                    <xdr:rowOff>28575</xdr:rowOff>
                  </from>
                  <to>
                    <xdr:col>4</xdr:col>
                    <xdr:colOff>742950</xdr:colOff>
                    <xdr:row>29</xdr:row>
                    <xdr:rowOff>247650</xdr:rowOff>
                  </to>
                </anchor>
              </controlPr>
            </control>
          </mc:Choice>
        </mc:AlternateContent>
        <mc:AlternateContent xmlns:mc="http://schemas.openxmlformats.org/markup-compatibility/2006">
          <mc:Choice Requires="x14">
            <control shapeId="2101" r:id="rId11" name="Group Box 53">
              <controlPr defaultSize="0" autoFill="0" autoPict="0">
                <anchor moveWithCells="1">
                  <from>
                    <xdr:col>4</xdr:col>
                    <xdr:colOff>0</xdr:colOff>
                    <xdr:row>29</xdr:row>
                    <xdr:rowOff>0</xdr:rowOff>
                  </from>
                  <to>
                    <xdr:col>5</xdr:col>
                    <xdr:colOff>0</xdr:colOff>
                    <xdr:row>30</xdr:row>
                    <xdr:rowOff>0</xdr:rowOff>
                  </to>
                </anchor>
              </controlPr>
            </control>
          </mc:Choice>
        </mc:AlternateContent>
        <mc:AlternateContent xmlns:mc="http://schemas.openxmlformats.org/markup-compatibility/2006">
          <mc:Choice Requires="x14">
            <control shapeId="2106" r:id="rId12" name="説明会受講">
              <controlPr defaultSize="0" autoFill="0" autoLine="0" autoPict="0" altText="センタ―利用者説明会を受講させることの誓い">
                <anchor moveWithCells="1">
                  <from>
                    <xdr:col>1</xdr:col>
                    <xdr:colOff>28575</xdr:colOff>
                    <xdr:row>15</xdr:row>
                    <xdr:rowOff>0</xdr:rowOff>
                  </from>
                  <to>
                    <xdr:col>2</xdr:col>
                    <xdr:colOff>0</xdr:colOff>
                    <xdr:row>16</xdr:row>
                    <xdr:rowOff>19050</xdr:rowOff>
                  </to>
                </anchor>
              </controlPr>
            </control>
          </mc:Choice>
        </mc:AlternateContent>
        <mc:AlternateContent xmlns:mc="http://schemas.openxmlformats.org/markup-compatibility/2006">
          <mc:Choice Requires="x14">
            <control shapeId="2111" r:id="rId13" name="登録希望学外無し">
              <controlPr defaultSize="0" autoFill="0" autoLine="0" autoPict="0">
                <anchor moveWithCells="1">
                  <from>
                    <xdr:col>4</xdr:col>
                    <xdr:colOff>762000</xdr:colOff>
                    <xdr:row>29</xdr:row>
                    <xdr:rowOff>28575</xdr:rowOff>
                  </from>
                  <to>
                    <xdr:col>4</xdr:col>
                    <xdr:colOff>3457575</xdr:colOff>
                    <xdr:row>29</xdr:row>
                    <xdr:rowOff>247650</xdr:rowOff>
                  </to>
                </anchor>
              </controlPr>
            </control>
          </mc:Choice>
        </mc:AlternateContent>
        <mc:AlternateContent xmlns:mc="http://schemas.openxmlformats.org/markup-compatibility/2006">
          <mc:Choice Requires="x14">
            <control shapeId="2112" r:id="rId14" name="登録希望学外あり">
              <controlPr defaultSize="0" autoFill="0" autoLine="0" autoPict="0">
                <anchor moveWithCells="1">
                  <from>
                    <xdr:col>4</xdr:col>
                    <xdr:colOff>752475</xdr:colOff>
                    <xdr:row>29</xdr:row>
                    <xdr:rowOff>228600</xdr:rowOff>
                  </from>
                  <to>
                    <xdr:col>4</xdr:col>
                    <xdr:colOff>3448050</xdr:colOff>
                    <xdr:row>29</xdr:row>
                    <xdr:rowOff>447675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667BE88-34BC-4FC2-A759-9F6B13C610A2}">
          <x14:formula1>
            <xm:f>INDIRECT(env!$E$22)</xm:f>
          </x14:formula1>
          <xm:sqref>D20</xm:sqref>
        </x14:dataValidation>
        <x14:dataValidation type="list" errorStyle="information" allowBlank="1" showInputMessage="1" showErrorMessage="1" errorTitle="部局" error="リストにない部局を登録します" xr:uid="{F11FA37D-DB9B-46B0-BE01-5E86172EC321}">
          <x14:formula1>
            <xm:f>INDIRECT(env!$O$22)</xm:f>
          </x14:formula1>
          <xm:sqref>E22</xm:sqref>
        </x14:dataValidation>
        <x14:dataValidation type="list" errorStyle="information" allowBlank="1" showInputMessage="1" showErrorMessage="1" errorTitle="学科等" error="リストにない学科等を登録します" xr:uid="{2C802B59-6F79-42B4-9E3F-01E501F42ABC}">
          <x14:formula1>
            <xm:f>INDIRECT(env!$U$22)</xm:f>
          </x14:formula1>
          <xm:sqref>E23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79998168889431442"/>
  </sheetPr>
  <dimension ref="A1:H30"/>
  <sheetViews>
    <sheetView showGridLines="0" view="pageBreakPreview" zoomScale="106" zoomScaleNormal="100" zoomScaleSheetLayoutView="106" workbookViewId="0">
      <selection activeCell="B6" sqref="B6"/>
    </sheetView>
  </sheetViews>
  <sheetFormatPr defaultColWidth="9" defaultRowHeight="13.5" x14ac:dyDescent="0.15"/>
  <cols>
    <col min="1" max="1" width="3.75" style="2" customWidth="1"/>
    <col min="2" max="2" width="35.625" style="1" customWidth="1"/>
    <col min="3" max="3" width="12.625" style="1" customWidth="1"/>
    <col min="4" max="4" width="14.625" style="1" customWidth="1"/>
    <col min="5" max="5" width="12.625" style="1" customWidth="1"/>
    <col min="6" max="6" width="31.625" style="1" customWidth="1"/>
    <col min="7" max="7" width="0.125" style="1" customWidth="1"/>
    <col min="8" max="8" width="25" style="1" customWidth="1"/>
    <col min="9" max="9" width="25.25" style="1" customWidth="1"/>
    <col min="10" max="10" width="1.875" style="1" customWidth="1"/>
    <col min="11" max="16384" width="9" style="1"/>
  </cols>
  <sheetData>
    <row r="1" spans="1:8" x14ac:dyDescent="0.15">
      <c r="A1" s="1" t="s">
        <v>40</v>
      </c>
      <c r="H1" s="7">
        <f>'申請書（1ページ）'!D20</f>
        <v>0</v>
      </c>
    </row>
    <row r="2" spans="1:8" ht="22.5" customHeight="1" x14ac:dyDescent="0.15">
      <c r="A2" s="57" t="s">
        <v>41</v>
      </c>
      <c r="B2" s="57"/>
      <c r="C2" s="57"/>
      <c r="D2" s="57"/>
      <c r="E2" s="57"/>
      <c r="F2" s="57"/>
      <c r="G2" s="83"/>
      <c r="H2" s="8" t="str">
        <f>"利用責任者： "&amp;'申請書（1ページ）'!E10</f>
        <v xml:space="preserve">利用責任者： </v>
      </c>
    </row>
    <row r="3" spans="1:8" ht="15" customHeight="1" x14ac:dyDescent="0.15">
      <c r="B3" s="2"/>
      <c r="C3" s="2"/>
      <c r="D3" s="2"/>
      <c r="E3" s="2"/>
      <c r="F3" s="2"/>
    </row>
    <row r="4" spans="1:8" ht="30" customHeight="1" x14ac:dyDescent="0.15">
      <c r="A4" s="4"/>
      <c r="B4" s="84" t="s">
        <v>42</v>
      </c>
      <c r="C4" s="85" t="s">
        <v>43</v>
      </c>
      <c r="D4" s="86" t="s">
        <v>44</v>
      </c>
      <c r="E4" s="85" t="s">
        <v>45</v>
      </c>
      <c r="F4" s="85" t="s">
        <v>46</v>
      </c>
      <c r="G4" s="5"/>
      <c r="H4" s="87" t="s">
        <v>47</v>
      </c>
    </row>
    <row r="5" spans="1:8" ht="18.75" customHeight="1" x14ac:dyDescent="0.15">
      <c r="A5" s="3">
        <v>1</v>
      </c>
      <c r="B5" s="88" t="str">
        <f xml:space="preserve"> '申請書（1ページ）'!E22 &amp;" "&amp;'申請書（1ページ）'!E23</f>
        <v>(ドロップダウンから選択するか手入力ください) (ドロップダウンから選択するか手入力ください)</v>
      </c>
      <c r="C5" s="88" t="str">
        <f>'申請書（1ページ）'!E25</f>
        <v>(書式上部の利用責任者職名欄に記入してください)</v>
      </c>
      <c r="D5" s="88" t="str">
        <f>'申請書（1ページ）'!E26</f>
        <v>(書式上部の利用責任者氏名欄に記入してください)</v>
      </c>
      <c r="E5" s="88" t="str">
        <f>'申請書（1ページ）'!E27&amp;""</f>
        <v/>
      </c>
      <c r="F5" s="81" t="str">
        <f>'申請書（1ページ）'!E29&amp;""</f>
        <v/>
      </c>
      <c r="G5" s="6"/>
      <c r="H5" s="127" t="s">
        <v>48</v>
      </c>
    </row>
    <row r="6" spans="1:8" ht="18.75" customHeight="1" x14ac:dyDescent="0.15">
      <c r="A6" s="3">
        <v>2</v>
      </c>
      <c r="B6" s="79"/>
      <c r="C6" s="79"/>
      <c r="D6" s="79"/>
      <c r="E6" s="80"/>
      <c r="F6" s="79"/>
      <c r="G6" s="6"/>
      <c r="H6" s="128"/>
    </row>
    <row r="7" spans="1:8" ht="18.75" customHeight="1" x14ac:dyDescent="0.15">
      <c r="A7" s="3">
        <v>3</v>
      </c>
      <c r="B7" s="79"/>
      <c r="C7" s="79"/>
      <c r="D7" s="79"/>
      <c r="E7" s="80"/>
      <c r="F7" s="79"/>
      <c r="G7" s="6"/>
      <c r="H7" s="129"/>
    </row>
    <row r="8" spans="1:8" ht="18.75" customHeight="1" x14ac:dyDescent="0.15">
      <c r="A8" s="3">
        <v>4</v>
      </c>
      <c r="B8" s="79"/>
      <c r="C8" s="79"/>
      <c r="D8" s="79"/>
      <c r="E8" s="80"/>
      <c r="F8" s="79"/>
      <c r="G8" s="6"/>
      <c r="H8" s="130" t="s">
        <v>49</v>
      </c>
    </row>
    <row r="9" spans="1:8" ht="18.75" customHeight="1" x14ac:dyDescent="0.15">
      <c r="A9" s="3">
        <v>5</v>
      </c>
      <c r="B9" s="79"/>
      <c r="C9" s="79"/>
      <c r="D9" s="79"/>
      <c r="E9" s="80"/>
      <c r="F9" s="79"/>
      <c r="G9" s="6"/>
      <c r="H9" s="131"/>
    </row>
    <row r="10" spans="1:8" ht="18.75" customHeight="1" x14ac:dyDescent="0.15">
      <c r="A10" s="3">
        <v>6</v>
      </c>
      <c r="B10" s="79"/>
      <c r="C10" s="79"/>
      <c r="D10" s="79"/>
      <c r="E10" s="80"/>
      <c r="F10" s="79"/>
      <c r="G10" s="6"/>
      <c r="H10" s="131"/>
    </row>
    <row r="11" spans="1:8" ht="18.75" customHeight="1" x14ac:dyDescent="0.15">
      <c r="A11" s="3">
        <v>7</v>
      </c>
      <c r="B11" s="79"/>
      <c r="C11" s="79"/>
      <c r="D11" s="79"/>
      <c r="E11" s="80"/>
      <c r="F11" s="79"/>
      <c r="G11" s="6"/>
      <c r="H11" s="131"/>
    </row>
    <row r="12" spans="1:8" ht="18.75" customHeight="1" x14ac:dyDescent="0.15">
      <c r="A12" s="3">
        <v>8</v>
      </c>
      <c r="B12" s="79"/>
      <c r="C12" s="79"/>
      <c r="D12" s="79"/>
      <c r="E12" s="80"/>
      <c r="F12" s="79"/>
      <c r="G12" s="6"/>
      <c r="H12" s="131"/>
    </row>
    <row r="13" spans="1:8" ht="18.75" customHeight="1" x14ac:dyDescent="0.15">
      <c r="A13" s="3">
        <v>9</v>
      </c>
      <c r="B13" s="79"/>
      <c r="C13" s="79"/>
      <c r="D13" s="79"/>
      <c r="E13" s="80"/>
      <c r="F13" s="79"/>
      <c r="G13" s="6"/>
      <c r="H13" s="131"/>
    </row>
    <row r="14" spans="1:8" ht="18.75" customHeight="1" x14ac:dyDescent="0.15">
      <c r="A14" s="3">
        <v>10</v>
      </c>
      <c r="B14" s="79"/>
      <c r="C14" s="79"/>
      <c r="D14" s="79"/>
      <c r="E14" s="80"/>
      <c r="F14" s="79"/>
      <c r="G14" s="6"/>
      <c r="H14" s="131"/>
    </row>
    <row r="15" spans="1:8" ht="18.75" customHeight="1" x14ac:dyDescent="0.15">
      <c r="A15" s="3">
        <v>11</v>
      </c>
      <c r="B15" s="79"/>
      <c r="C15" s="79"/>
      <c r="D15" s="79"/>
      <c r="E15" s="80"/>
      <c r="F15" s="79"/>
      <c r="G15" s="6"/>
      <c r="H15" s="132"/>
    </row>
    <row r="16" spans="1:8" ht="18.75" customHeight="1" x14ac:dyDescent="0.15">
      <c r="A16" s="3">
        <v>12</v>
      </c>
      <c r="B16" s="79"/>
      <c r="C16" s="79"/>
      <c r="D16" s="79"/>
      <c r="E16" s="80"/>
      <c r="F16" s="79"/>
      <c r="G16" s="6"/>
      <c r="H16" s="124" t="s">
        <v>50</v>
      </c>
    </row>
    <row r="17" spans="1:8" ht="18.75" customHeight="1" x14ac:dyDescent="0.15">
      <c r="A17" s="3">
        <v>13</v>
      </c>
      <c r="B17" s="79"/>
      <c r="C17" s="79"/>
      <c r="D17" s="79"/>
      <c r="E17" s="80"/>
      <c r="F17" s="79"/>
      <c r="G17" s="6"/>
      <c r="H17" s="125"/>
    </row>
    <row r="18" spans="1:8" ht="18.75" customHeight="1" x14ac:dyDescent="0.15">
      <c r="A18" s="3">
        <v>14</v>
      </c>
      <c r="B18" s="79"/>
      <c r="C18" s="79"/>
      <c r="D18" s="79"/>
      <c r="E18" s="80"/>
      <c r="F18" s="79"/>
      <c r="G18" s="6"/>
      <c r="H18" s="125"/>
    </row>
    <row r="19" spans="1:8" ht="18.75" customHeight="1" x14ac:dyDescent="0.15">
      <c r="A19" s="3">
        <v>15</v>
      </c>
      <c r="B19" s="79"/>
      <c r="C19" s="79"/>
      <c r="D19" s="79"/>
      <c r="E19" s="80"/>
      <c r="F19" s="79"/>
      <c r="G19" s="6"/>
      <c r="H19" s="125"/>
    </row>
    <row r="20" spans="1:8" ht="18.75" customHeight="1" x14ac:dyDescent="0.15">
      <c r="A20" s="3">
        <v>16</v>
      </c>
      <c r="B20" s="79"/>
      <c r="C20" s="79"/>
      <c r="D20" s="79"/>
      <c r="E20" s="80"/>
      <c r="F20" s="79"/>
      <c r="G20" s="6"/>
      <c r="H20" s="125"/>
    </row>
    <row r="21" spans="1:8" ht="18.75" customHeight="1" x14ac:dyDescent="0.15">
      <c r="A21" s="3">
        <v>17</v>
      </c>
      <c r="B21" s="79"/>
      <c r="C21" s="79"/>
      <c r="D21" s="79"/>
      <c r="E21" s="80"/>
      <c r="F21" s="79"/>
      <c r="G21" s="6"/>
      <c r="H21" s="126"/>
    </row>
    <row r="22" spans="1:8" ht="18.75" customHeight="1" x14ac:dyDescent="0.15">
      <c r="A22" s="3">
        <v>18</v>
      </c>
      <c r="B22" s="79"/>
      <c r="C22" s="79"/>
      <c r="D22" s="79"/>
      <c r="E22" s="80"/>
      <c r="F22" s="79"/>
      <c r="G22" s="6"/>
      <c r="H22" s="121" t="s">
        <v>51</v>
      </c>
    </row>
    <row r="23" spans="1:8" ht="18.75" customHeight="1" x14ac:dyDescent="0.15">
      <c r="A23" s="3">
        <v>19</v>
      </c>
      <c r="B23" s="79"/>
      <c r="C23" s="79"/>
      <c r="D23" s="79"/>
      <c r="E23" s="80"/>
      <c r="F23" s="79"/>
      <c r="G23" s="6"/>
      <c r="H23" s="122"/>
    </row>
    <row r="24" spans="1:8" ht="18.75" customHeight="1" x14ac:dyDescent="0.15">
      <c r="A24" s="3">
        <v>20</v>
      </c>
      <c r="B24" s="79"/>
      <c r="C24" s="79"/>
      <c r="D24" s="79"/>
      <c r="E24" s="80"/>
      <c r="F24" s="79"/>
      <c r="G24" s="6"/>
      <c r="H24" s="121" t="s">
        <v>52</v>
      </c>
    </row>
    <row r="25" spans="1:8" ht="18.75" customHeight="1" x14ac:dyDescent="0.15">
      <c r="A25" s="3">
        <v>21</v>
      </c>
      <c r="B25" s="79"/>
      <c r="C25" s="79"/>
      <c r="D25" s="79"/>
      <c r="E25" s="80"/>
      <c r="F25" s="79"/>
      <c r="G25" s="6"/>
      <c r="H25" s="123"/>
    </row>
    <row r="26" spans="1:8" ht="18.75" customHeight="1" x14ac:dyDescent="0.15">
      <c r="A26" s="3">
        <v>22</v>
      </c>
      <c r="B26" s="79"/>
      <c r="C26" s="79"/>
      <c r="D26" s="79"/>
      <c r="E26" s="80"/>
      <c r="F26" s="79"/>
      <c r="G26" s="6"/>
      <c r="H26" s="122"/>
    </row>
    <row r="27" spans="1:8" ht="18.75" customHeight="1" x14ac:dyDescent="0.15">
      <c r="A27" s="3">
        <v>23</v>
      </c>
      <c r="B27" s="79"/>
      <c r="C27" s="79"/>
      <c r="D27" s="79"/>
      <c r="E27" s="80"/>
      <c r="F27" s="79"/>
      <c r="G27" s="6"/>
    </row>
    <row r="28" spans="1:8" ht="18.75" customHeight="1" x14ac:dyDescent="0.15">
      <c r="A28" s="3">
        <v>24</v>
      </c>
      <c r="B28" s="79"/>
      <c r="C28" s="79"/>
      <c r="D28" s="79"/>
      <c r="E28" s="80"/>
      <c r="F28" s="79"/>
      <c r="G28" s="6"/>
    </row>
    <row r="29" spans="1:8" ht="6.75" customHeight="1" x14ac:dyDescent="0.15"/>
    <row r="30" spans="1:8" x14ac:dyDescent="0.15">
      <c r="D30" s="1">
        <v>2</v>
      </c>
    </row>
  </sheetData>
  <sheetProtection algorithmName="SHA-512" hashValue="YGzF7iCs72SGyzwXLxOh2WAKXsPZoiV4rul0KGLx+JGu+0IeLq2dlJCDWMDi4QgvsDVPyEMlKsuAeminjiuZdw==" saltValue="x/cBi9YgveUnl5iL3yYzqg==" spinCount="100000" sheet="1" objects="1" scenarios="1" insertRows="0" deleteRows="0"/>
  <mergeCells count="5">
    <mergeCell ref="H22:H23"/>
    <mergeCell ref="H24:H26"/>
    <mergeCell ref="H16:H21"/>
    <mergeCell ref="H5:H7"/>
    <mergeCell ref="H8:H15"/>
  </mergeCells>
  <phoneticPr fontId="2"/>
  <conditionalFormatting sqref="E5:E28">
    <cfRule type="expression" dxfId="0" priority="1">
      <formula>_xlfn.ISFORMULA(INDIRECT(ADDRESS(ROW(), COLUMN())))</formula>
    </cfRule>
  </conditionalFormatting>
  <pageMargins left="0.9055118110236221" right="0.31496062992125984" top="0.74803149606299213" bottom="0.35433070866141736"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リストにない入力がされています" error="ドロップダウンリストで該当する項目がないか確認し、候補がなければ「はい」としてください。" xr:uid="{00000000-0002-0000-0100-000000000000}">
          <x14:formula1>
            <xm:f>INDIRECT(env!$I$22)</xm:f>
          </x14:formula1>
          <xm:sqref>C5:C28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6E99-173B-4669-9F08-D200312CC6E9}">
  <sheetPr codeName="Sheet3">
    <tabColor theme="7" tint="0.79998168889431442"/>
  </sheetPr>
  <dimension ref="A1:R105"/>
  <sheetViews>
    <sheetView showGridLines="0" view="pageBreakPreview" zoomScaleNormal="100" zoomScaleSheetLayoutView="100" workbookViewId="0">
      <selection activeCell="B5" sqref="B5"/>
    </sheetView>
  </sheetViews>
  <sheetFormatPr defaultRowHeight="13.5" x14ac:dyDescent="0.15"/>
  <cols>
    <col min="1" max="1" width="3.125" style="22" customWidth="1"/>
    <col min="2" max="2" width="23.625" customWidth="1"/>
    <col min="3" max="3" width="11.625" customWidth="1"/>
    <col min="4" max="4" width="7.625" customWidth="1"/>
    <col min="5" max="5" width="28.125" customWidth="1"/>
    <col min="6" max="6" width="9.625" customWidth="1"/>
    <col min="7" max="7" width="12.875" customWidth="1"/>
    <col min="8" max="8" width="17.75" customWidth="1"/>
    <col min="9" max="9" width="21.25" customWidth="1"/>
    <col min="10" max="10" width="0.375" customWidth="1"/>
    <col min="11" max="11" width="1.875" hidden="1" customWidth="1"/>
    <col min="12" max="18" width="0" hidden="1" customWidth="1"/>
  </cols>
  <sheetData>
    <row r="1" spans="1:10" x14ac:dyDescent="0.15">
      <c r="A1" s="1" t="s">
        <v>53</v>
      </c>
      <c r="E1" s="1"/>
      <c r="F1" s="1"/>
      <c r="G1" s="1"/>
      <c r="H1" s="1"/>
      <c r="I1" s="7">
        <f>'申請書（1ページ）'!$D$20</f>
        <v>0</v>
      </c>
    </row>
    <row r="2" spans="1:10" ht="22.5" customHeight="1" x14ac:dyDescent="0.15">
      <c r="A2" s="57" t="s">
        <v>54</v>
      </c>
      <c r="B2" s="58"/>
      <c r="C2" s="58"/>
      <c r="D2" s="58"/>
      <c r="E2" s="58"/>
      <c r="F2" s="58"/>
      <c r="G2" s="58"/>
      <c r="H2" s="20"/>
      <c r="I2" s="8" t="str">
        <f>"利用責任者： "&amp;'申請書（1ページ）'!$E$10</f>
        <v xml:space="preserve">利用責任者： </v>
      </c>
    </row>
    <row r="3" spans="1:10" ht="9" customHeight="1" x14ac:dyDescent="0.15">
      <c r="A3" s="19"/>
      <c r="B3" s="19"/>
      <c r="C3" s="19"/>
      <c r="D3" s="19"/>
      <c r="E3" s="19"/>
      <c r="F3" s="19"/>
      <c r="G3" s="19"/>
      <c r="H3" s="19"/>
      <c r="I3" s="1"/>
      <c r="J3" s="1"/>
    </row>
    <row r="4" spans="1:10" ht="30" customHeight="1" x14ac:dyDescent="0.15">
      <c r="A4" s="4"/>
      <c r="B4" s="77" t="s">
        <v>55</v>
      </c>
      <c r="C4" s="42" t="s">
        <v>56</v>
      </c>
      <c r="D4" s="42" t="s">
        <v>57</v>
      </c>
      <c r="E4" s="77" t="s">
        <v>58</v>
      </c>
      <c r="F4" s="42" t="s">
        <v>43</v>
      </c>
      <c r="G4" s="78" t="s">
        <v>44</v>
      </c>
      <c r="H4" s="42" t="s">
        <v>59</v>
      </c>
      <c r="I4" s="42" t="s">
        <v>60</v>
      </c>
      <c r="J4" s="5"/>
    </row>
    <row r="5" spans="1:10" ht="18.75" customHeight="1" x14ac:dyDescent="0.15">
      <c r="A5" s="3">
        <v>1</v>
      </c>
      <c r="B5" s="99"/>
      <c r="C5" s="100"/>
      <c r="D5" s="100"/>
      <c r="E5" s="99"/>
      <c r="F5" s="99"/>
      <c r="G5" s="99"/>
      <c r="H5" s="101"/>
      <c r="I5" s="99"/>
      <c r="J5" s="6"/>
    </row>
    <row r="6" spans="1:10" ht="18.75" customHeight="1" x14ac:dyDescent="0.15">
      <c r="A6" s="3">
        <v>2</v>
      </c>
      <c r="B6" s="99"/>
      <c r="C6" s="100"/>
      <c r="D6" s="100"/>
      <c r="E6" s="99"/>
      <c r="F6" s="99"/>
      <c r="G6" s="99"/>
      <c r="H6" s="99"/>
      <c r="I6" s="99"/>
      <c r="J6" s="6"/>
    </row>
    <row r="7" spans="1:10" ht="18.75" customHeight="1" x14ac:dyDescent="0.15">
      <c r="A7" s="3">
        <v>3</v>
      </c>
      <c r="B7" s="99"/>
      <c r="C7" s="100"/>
      <c r="D7" s="100"/>
      <c r="E7" s="99"/>
      <c r="F7" s="99"/>
      <c r="G7" s="99"/>
      <c r="H7" s="99"/>
      <c r="I7" s="99"/>
      <c r="J7" s="6"/>
    </row>
    <row r="8" spans="1:10" ht="18.75" customHeight="1" x14ac:dyDescent="0.15">
      <c r="A8" s="3">
        <v>4</v>
      </c>
      <c r="B8" s="99"/>
      <c r="C8" s="100"/>
      <c r="D8" s="100"/>
      <c r="E8" s="99"/>
      <c r="F8" s="99"/>
      <c r="G8" s="99"/>
      <c r="H8" s="99"/>
      <c r="I8" s="99"/>
      <c r="J8" s="6"/>
    </row>
    <row r="9" spans="1:10" ht="18.75" customHeight="1" x14ac:dyDescent="0.15">
      <c r="A9" s="3">
        <v>5</v>
      </c>
      <c r="B9" s="99"/>
      <c r="C9" s="100"/>
      <c r="D9" s="100"/>
      <c r="E9" s="99"/>
      <c r="F9" s="99"/>
      <c r="G9" s="99"/>
      <c r="H9" s="99"/>
      <c r="I9" s="99"/>
      <c r="J9" s="6"/>
    </row>
    <row r="10" spans="1:10" ht="18.75" customHeight="1" x14ac:dyDescent="0.15">
      <c r="A10" s="3">
        <v>6</v>
      </c>
      <c r="B10" s="99"/>
      <c r="C10" s="100"/>
      <c r="D10" s="100"/>
      <c r="E10" s="99"/>
      <c r="F10" s="99"/>
      <c r="G10" s="99"/>
      <c r="H10" s="99"/>
      <c r="I10" s="99"/>
      <c r="J10" s="6"/>
    </row>
    <row r="11" spans="1:10" ht="18.75" customHeight="1" x14ac:dyDescent="0.15">
      <c r="A11" s="3">
        <v>7</v>
      </c>
      <c r="B11" s="99"/>
      <c r="C11" s="100"/>
      <c r="D11" s="100"/>
      <c r="E11" s="99"/>
      <c r="F11" s="99"/>
      <c r="G11" s="99"/>
      <c r="H11" s="99"/>
      <c r="I11" s="99"/>
      <c r="J11" s="6"/>
    </row>
    <row r="12" spans="1:10" ht="18.75" customHeight="1" x14ac:dyDescent="0.15">
      <c r="A12" s="3">
        <v>8</v>
      </c>
      <c r="B12" s="99"/>
      <c r="C12" s="100"/>
      <c r="D12" s="100"/>
      <c r="E12" s="99"/>
      <c r="F12" s="99"/>
      <c r="G12" s="99"/>
      <c r="H12" s="99"/>
      <c r="I12" s="99"/>
      <c r="J12" s="6"/>
    </row>
    <row r="13" spans="1:10" ht="18.75" customHeight="1" x14ac:dyDescent="0.15">
      <c r="A13" s="3">
        <v>9</v>
      </c>
      <c r="B13" s="99"/>
      <c r="C13" s="100"/>
      <c r="D13" s="100"/>
      <c r="E13" s="99"/>
      <c r="F13" s="99"/>
      <c r="G13" s="99"/>
      <c r="H13" s="99"/>
      <c r="I13" s="99"/>
      <c r="J13" s="6"/>
    </row>
    <row r="14" spans="1:10" ht="18.75" customHeight="1" x14ac:dyDescent="0.15">
      <c r="A14" s="3">
        <v>10</v>
      </c>
      <c r="B14" s="99"/>
      <c r="C14" s="100"/>
      <c r="D14" s="100"/>
      <c r="E14" s="99"/>
      <c r="F14" s="99"/>
      <c r="G14" s="99"/>
      <c r="H14" s="99"/>
      <c r="I14" s="99"/>
      <c r="J14" s="6"/>
    </row>
    <row r="15" spans="1:10" ht="6" customHeight="1" x14ac:dyDescent="0.15">
      <c r="A15" s="2"/>
      <c r="B15" s="1"/>
      <c r="C15" s="1"/>
      <c r="D15" s="1"/>
      <c r="E15" s="1"/>
      <c r="F15" s="1"/>
      <c r="G15" s="1"/>
      <c r="H15" s="1"/>
      <c r="I15" s="1"/>
      <c r="J15" s="1"/>
    </row>
    <row r="16" spans="1:10" ht="30" customHeight="1" x14ac:dyDescent="0.15">
      <c r="A16" s="14" t="s">
        <v>30</v>
      </c>
      <c r="B16" s="135" t="s">
        <v>61</v>
      </c>
      <c r="C16" s="136"/>
      <c r="D16" s="136"/>
      <c r="E16" s="136"/>
      <c r="F16" s="136"/>
      <c r="G16" s="136"/>
      <c r="H16" s="136"/>
      <c r="I16" s="136"/>
    </row>
    <row r="17" spans="1:10" ht="3" customHeight="1" x14ac:dyDescent="0.15">
      <c r="A17" s="14"/>
      <c r="B17" s="15"/>
      <c r="C17" s="21"/>
      <c r="D17" s="21"/>
      <c r="E17" s="21"/>
      <c r="F17" s="21"/>
      <c r="G17" s="21"/>
      <c r="H17" s="21"/>
      <c r="I17" s="21"/>
    </row>
    <row r="18" spans="1:10" ht="30" customHeight="1" x14ac:dyDescent="0.15">
      <c r="A18" s="14" t="s">
        <v>30</v>
      </c>
      <c r="B18" s="133" t="s">
        <v>62</v>
      </c>
      <c r="C18" s="134"/>
      <c r="D18" s="134"/>
      <c r="E18" s="134"/>
      <c r="F18" s="134"/>
      <c r="G18" s="134"/>
      <c r="H18" s="134"/>
      <c r="I18" s="134"/>
    </row>
    <row r="19" spans="1:10" ht="3" customHeight="1" x14ac:dyDescent="0.15">
      <c r="A19" s="14"/>
      <c r="B19" s="15"/>
      <c r="C19" s="21"/>
      <c r="D19" s="21"/>
      <c r="E19" s="21"/>
      <c r="F19" s="21"/>
      <c r="G19" s="21"/>
      <c r="H19" s="21"/>
      <c r="I19" s="21"/>
    </row>
    <row r="20" spans="1:10" ht="15" customHeight="1" x14ac:dyDescent="0.15">
      <c r="A20" s="14" t="s">
        <v>30</v>
      </c>
      <c r="B20" s="133" t="s">
        <v>63</v>
      </c>
      <c r="C20" s="134"/>
      <c r="D20" s="134"/>
      <c r="E20" s="134"/>
      <c r="F20" s="134"/>
      <c r="G20" s="134"/>
      <c r="H20" s="134"/>
      <c r="I20" s="134"/>
    </row>
    <row r="21" spans="1:10" ht="3" customHeight="1" x14ac:dyDescent="0.15">
      <c r="A21" s="14"/>
      <c r="B21" s="15"/>
      <c r="C21" s="21"/>
      <c r="D21" s="21"/>
      <c r="E21" s="21"/>
      <c r="F21" s="21"/>
      <c r="G21" s="21"/>
      <c r="H21" s="21"/>
      <c r="I21" s="21"/>
    </row>
    <row r="22" spans="1:10" ht="15" customHeight="1" x14ac:dyDescent="0.15">
      <c r="A22" s="14" t="s">
        <v>30</v>
      </c>
      <c r="B22" s="135" t="s">
        <v>64</v>
      </c>
      <c r="C22" s="136"/>
      <c r="D22" s="136"/>
      <c r="E22" s="136"/>
      <c r="F22" s="136"/>
      <c r="G22" s="136"/>
      <c r="H22" s="136"/>
      <c r="I22" s="136"/>
    </row>
    <row r="23" spans="1:10" ht="3" customHeight="1" x14ac:dyDescent="0.15">
      <c r="A23" s="14"/>
      <c r="B23" s="15"/>
      <c r="C23" s="21"/>
      <c r="D23" s="21"/>
      <c r="E23" s="21"/>
      <c r="F23" s="21"/>
      <c r="G23" s="21"/>
      <c r="H23" s="21"/>
      <c r="I23" s="21"/>
    </row>
    <row r="24" spans="1:10" ht="30" customHeight="1" x14ac:dyDescent="0.15">
      <c r="A24" s="14" t="s">
        <v>30</v>
      </c>
      <c r="B24" s="133" t="s">
        <v>65</v>
      </c>
      <c r="C24" s="134"/>
      <c r="D24" s="134"/>
      <c r="E24" s="134"/>
      <c r="F24" s="134"/>
      <c r="G24" s="134"/>
      <c r="H24" s="134"/>
      <c r="I24" s="134"/>
    </row>
    <row r="25" spans="1:10" ht="3" customHeight="1" x14ac:dyDescent="0.15">
      <c r="A25" s="14"/>
      <c r="B25" s="15"/>
      <c r="C25" s="21"/>
      <c r="D25" s="21"/>
      <c r="E25" s="21"/>
      <c r="F25" s="21"/>
      <c r="G25" s="21"/>
      <c r="H25" s="21"/>
      <c r="I25" s="21"/>
    </row>
    <row r="26" spans="1:10" ht="30" customHeight="1" x14ac:dyDescent="0.15">
      <c r="A26" s="14" t="s">
        <v>30</v>
      </c>
      <c r="B26" s="133" t="s">
        <v>182</v>
      </c>
      <c r="C26" s="133"/>
      <c r="D26" s="133"/>
      <c r="E26" s="133"/>
      <c r="F26" s="133"/>
      <c r="G26" s="133"/>
      <c r="H26" s="133"/>
      <c r="I26" s="133"/>
    </row>
    <row r="27" spans="1:10" ht="3" customHeight="1" x14ac:dyDescent="0.15">
      <c r="A27" s="14"/>
      <c r="B27" s="15"/>
      <c r="C27" s="21"/>
      <c r="D27" s="21"/>
      <c r="E27" s="21"/>
      <c r="F27" s="21"/>
      <c r="G27" s="21"/>
      <c r="H27" s="21"/>
      <c r="I27" s="21"/>
    </row>
    <row r="28" spans="1:10" ht="15" customHeight="1" x14ac:dyDescent="0.15">
      <c r="A28" s="14" t="s">
        <v>30</v>
      </c>
      <c r="B28" s="133" t="s">
        <v>51</v>
      </c>
      <c r="C28" s="134"/>
      <c r="D28" s="134"/>
      <c r="E28" s="134"/>
      <c r="F28" s="134"/>
      <c r="G28" s="134"/>
      <c r="H28" s="134"/>
      <c r="I28" s="134"/>
    </row>
    <row r="29" spans="1:10" ht="3" customHeight="1" x14ac:dyDescent="0.15">
      <c r="A29" s="14"/>
      <c r="B29" s="15"/>
      <c r="C29" s="21"/>
      <c r="D29" s="21"/>
      <c r="E29" s="21"/>
      <c r="F29" s="21"/>
      <c r="G29" s="21"/>
      <c r="H29" s="21"/>
      <c r="I29" s="21"/>
    </row>
    <row r="30" spans="1:10" ht="15" customHeight="1" x14ac:dyDescent="0.15">
      <c r="A30" s="14" t="s">
        <v>30</v>
      </c>
      <c r="B30" s="133" t="s">
        <v>66</v>
      </c>
      <c r="C30" s="134"/>
      <c r="D30" s="134"/>
      <c r="E30" s="134"/>
      <c r="F30" s="134"/>
      <c r="G30" s="134"/>
      <c r="H30" s="134"/>
      <c r="I30" s="134"/>
    </row>
    <row r="31" spans="1:10" ht="9" customHeight="1" x14ac:dyDescent="0.15">
      <c r="A31" s="14"/>
      <c r="B31" s="15"/>
      <c r="C31" s="21"/>
      <c r="D31" s="21"/>
      <c r="E31" s="21"/>
      <c r="F31" s="21"/>
      <c r="G31" s="21"/>
      <c r="H31" s="21"/>
      <c r="I31" s="21"/>
    </row>
    <row r="32" spans="1:10" x14ac:dyDescent="0.15">
      <c r="A32" s="2"/>
      <c r="B32" s="1"/>
      <c r="C32" s="1"/>
      <c r="D32" s="1"/>
      <c r="E32" s="2">
        <v>3</v>
      </c>
      <c r="F32" s="1"/>
      <c r="G32" s="1"/>
      <c r="H32" s="1"/>
      <c r="I32" s="1"/>
      <c r="J32" s="1"/>
    </row>
    <row r="105" spans="18:18" x14ac:dyDescent="0.15">
      <c r="R105" t="s">
        <v>67</v>
      </c>
    </row>
  </sheetData>
  <sheetProtection algorithmName="SHA-512" hashValue="PaMVT78dZ6KXOtE9F6EQKzmk0CP0tl4E5GJxHYccatvc8OnGlc7RgeBEZyiMKl7mCGE36YbzOPJtA5KVPFHIFQ==" saltValue="UWM6LOE4YphuKFTyiu98Yw==" spinCount="100000" sheet="1" objects="1" scenarios="1" insertRows="0" deleteRows="0"/>
  <mergeCells count="8">
    <mergeCell ref="B24:I24"/>
    <mergeCell ref="B26:I26"/>
    <mergeCell ref="B28:I28"/>
    <mergeCell ref="B30:I30"/>
    <mergeCell ref="B16:I16"/>
    <mergeCell ref="B18:I18"/>
    <mergeCell ref="B20:I20"/>
    <mergeCell ref="B22:I22"/>
  </mergeCells>
  <phoneticPr fontId="2"/>
  <dataValidations disablePrompts="1" count="1">
    <dataValidation type="list" errorStyle="warning" allowBlank="1" showInputMessage="1" showErrorMessage="1" errorTitle="リストにない入力がされています" error="ドロップダウンリストで該当する項目がないか確認し、候補がなければ「はい」としてください。" sqref="D5:D14" xr:uid="{315E8A3E-22C9-453E-B0A7-588E21662638}">
      <formula1>"対応済,未対応"</formula1>
    </dataValidation>
  </dataValidations>
  <pageMargins left="0.9055118110236221" right="0.31496062992125984" top="0.74803149606299213" bottom="0.35433070866141736" header="0.31496062992125984" footer="0.31496062992125984"/>
  <pageSetup paperSize="9" orientation="landscape" r:id="rId1"/>
  <extLst>
    <ext xmlns:x14="http://schemas.microsoft.com/office/spreadsheetml/2009/9/main" uri="{CCE6A557-97BC-4b89-ADB6-D9C93CAAB3DF}">
      <x14:dataValidations xmlns:xm="http://schemas.microsoft.com/office/excel/2006/main" disablePrompts="1" count="1">
        <x14:dataValidation type="list" errorStyle="warning" allowBlank="1" showInputMessage="1" showErrorMessage="1" errorTitle="リストにない入力がされています" error="ドロップダウンリストで該当する項目がないか確認し、候補がなければ「はい」としてください。" xr:uid="{85E32D0A-9410-4D00-9808-986226E122DC}">
          <x14:formula1>
            <xm:f>INDIRECT(env!$L$22)</xm:f>
          </x14:formula1>
          <xm:sqref>C5:C14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B60"/>
  <sheetViews>
    <sheetView showGridLines="0" zoomScaleNormal="100" workbookViewId="0"/>
  </sheetViews>
  <sheetFormatPr defaultColWidth="9" defaultRowHeight="16.5" x14ac:dyDescent="0.15"/>
  <cols>
    <col min="1" max="1" width="13.625" style="63" customWidth="1"/>
    <col min="2" max="2" width="69.75" style="27" customWidth="1"/>
    <col min="3" max="16384" width="9" style="28"/>
  </cols>
  <sheetData>
    <row r="1" spans="1:2" s="72" customFormat="1" ht="19.5" x14ac:dyDescent="0.15">
      <c r="A1" s="54" t="s">
        <v>68</v>
      </c>
      <c r="B1" s="71"/>
    </row>
    <row r="2" spans="1:2" x14ac:dyDescent="0.15">
      <c r="A2" s="60"/>
    </row>
    <row r="3" spans="1:2" s="70" customFormat="1" ht="19.5" x14ac:dyDescent="0.15">
      <c r="A3" s="53" t="s">
        <v>69</v>
      </c>
      <c r="B3" s="69"/>
    </row>
    <row r="4" spans="1:2" ht="33" x14ac:dyDescent="0.15">
      <c r="A4" s="61" t="s">
        <v>70</v>
      </c>
      <c r="B4" s="27" t="s">
        <v>71</v>
      </c>
    </row>
    <row r="5" spans="1:2" ht="33" x14ac:dyDescent="0.15">
      <c r="A5" s="61" t="s">
        <v>70</v>
      </c>
      <c r="B5" s="27" t="s">
        <v>72</v>
      </c>
    </row>
    <row r="6" spans="1:2" ht="33" x14ac:dyDescent="0.15">
      <c r="A6" s="61" t="s">
        <v>70</v>
      </c>
      <c r="B6" s="27" t="s">
        <v>73</v>
      </c>
    </row>
    <row r="7" spans="1:2" ht="49.5" x14ac:dyDescent="0.15">
      <c r="A7" s="61" t="s">
        <v>70</v>
      </c>
      <c r="B7" s="27" t="s">
        <v>74</v>
      </c>
    </row>
    <row r="8" spans="1:2" ht="33" x14ac:dyDescent="0.15">
      <c r="A8" s="61" t="s">
        <v>70</v>
      </c>
      <c r="B8" s="27" t="s">
        <v>75</v>
      </c>
    </row>
    <row r="9" spans="1:2" ht="66" x14ac:dyDescent="0.15">
      <c r="A9" s="61" t="s">
        <v>70</v>
      </c>
      <c r="B9" s="43" t="s">
        <v>76</v>
      </c>
    </row>
    <row r="11" spans="1:2" s="70" customFormat="1" ht="19.5" x14ac:dyDescent="0.15">
      <c r="A11" s="66" t="s">
        <v>77</v>
      </c>
      <c r="B11" s="69"/>
    </row>
    <row r="12" spans="1:2" ht="19.5" x14ac:dyDescent="0.15">
      <c r="A12" s="67" t="s">
        <v>78</v>
      </c>
      <c r="B12" s="73"/>
    </row>
    <row r="13" spans="1:2" x14ac:dyDescent="0.15">
      <c r="A13" s="59" t="s">
        <v>79</v>
      </c>
      <c r="B13" s="27" t="s">
        <v>80</v>
      </c>
    </row>
    <row r="14" spans="1:2" x14ac:dyDescent="0.15">
      <c r="A14" s="59" t="s">
        <v>16</v>
      </c>
      <c r="B14" s="27" t="s">
        <v>81</v>
      </c>
    </row>
    <row r="15" spans="1:2" ht="33" x14ac:dyDescent="0.15">
      <c r="A15" s="62" t="s">
        <v>82</v>
      </c>
      <c r="B15" s="27" t="s">
        <v>83</v>
      </c>
    </row>
    <row r="16" spans="1:2" x14ac:dyDescent="0.15">
      <c r="A16" s="59" t="s">
        <v>84</v>
      </c>
      <c r="B16" s="27" t="s">
        <v>183</v>
      </c>
    </row>
    <row r="17" spans="1:2" x14ac:dyDescent="0.15">
      <c r="A17" s="59" t="s">
        <v>82</v>
      </c>
      <c r="B17" s="27" t="s">
        <v>184</v>
      </c>
    </row>
    <row r="19" spans="1:2" ht="19.5" x14ac:dyDescent="0.15">
      <c r="A19" s="67" t="s">
        <v>85</v>
      </c>
      <c r="B19" s="73"/>
    </row>
    <row r="20" spans="1:2" x14ac:dyDescent="0.15">
      <c r="A20" s="61" t="s">
        <v>70</v>
      </c>
      <c r="B20" s="27" t="s">
        <v>86</v>
      </c>
    </row>
    <row r="21" spans="1:2" x14ac:dyDescent="0.15">
      <c r="A21" s="61" t="s">
        <v>70</v>
      </c>
      <c r="B21" s="27" t="s">
        <v>87</v>
      </c>
    </row>
    <row r="22" spans="1:2" x14ac:dyDescent="0.15">
      <c r="A22" s="61" t="s">
        <v>70</v>
      </c>
      <c r="B22" s="27" t="s">
        <v>88</v>
      </c>
    </row>
    <row r="23" spans="1:2" ht="33" x14ac:dyDescent="0.15">
      <c r="A23" s="61" t="s">
        <v>70</v>
      </c>
      <c r="B23" s="27" t="s">
        <v>89</v>
      </c>
    </row>
    <row r="24" spans="1:2" x14ac:dyDescent="0.15">
      <c r="A24" s="61"/>
    </row>
    <row r="25" spans="1:2" ht="19.5" x14ac:dyDescent="0.15">
      <c r="A25" s="67" t="s">
        <v>90</v>
      </c>
      <c r="B25" s="73"/>
    </row>
    <row r="26" spans="1:2" x14ac:dyDescent="0.15">
      <c r="A26" s="61" t="s">
        <v>70</v>
      </c>
      <c r="B26" s="27" t="s">
        <v>91</v>
      </c>
    </row>
    <row r="28" spans="1:2" s="70" customFormat="1" ht="19.5" x14ac:dyDescent="0.15">
      <c r="A28" s="53" t="s">
        <v>92</v>
      </c>
      <c r="B28" s="69"/>
    </row>
    <row r="29" spans="1:2" ht="33" x14ac:dyDescent="0.15">
      <c r="A29" s="61">
        <v>1</v>
      </c>
      <c r="B29" s="27" t="s">
        <v>93</v>
      </c>
    </row>
    <row r="30" spans="1:2" ht="82.5" x14ac:dyDescent="0.15">
      <c r="A30" s="61">
        <v>2</v>
      </c>
      <c r="B30" s="27" t="s">
        <v>94</v>
      </c>
    </row>
    <row r="31" spans="1:2" ht="33" x14ac:dyDescent="0.15">
      <c r="A31" s="61">
        <v>3</v>
      </c>
      <c r="B31" s="27" t="s">
        <v>95</v>
      </c>
    </row>
    <row r="32" spans="1:2" x14ac:dyDescent="0.15">
      <c r="A32" s="63">
        <v>4</v>
      </c>
      <c r="B32" s="43" t="s">
        <v>96</v>
      </c>
    </row>
    <row r="33" spans="1:2" x14ac:dyDescent="0.15">
      <c r="B33" s="29"/>
    </row>
    <row r="34" spans="1:2" x14ac:dyDescent="0.15">
      <c r="A34" s="68" t="s">
        <v>97</v>
      </c>
      <c r="B34" s="73"/>
    </row>
    <row r="35" spans="1:2" ht="66" x14ac:dyDescent="0.15">
      <c r="A35" s="61" t="s">
        <v>70</v>
      </c>
      <c r="B35" s="27" t="s">
        <v>98</v>
      </c>
    </row>
    <row r="36" spans="1:2" ht="49.5" x14ac:dyDescent="0.15">
      <c r="A36" s="61" t="s">
        <v>70</v>
      </c>
      <c r="B36" s="27" t="s">
        <v>99</v>
      </c>
    </row>
    <row r="37" spans="1:2" ht="33" x14ac:dyDescent="0.15">
      <c r="A37" s="61" t="s">
        <v>70</v>
      </c>
      <c r="B37" s="27" t="s">
        <v>100</v>
      </c>
    </row>
    <row r="38" spans="1:2" x14ac:dyDescent="0.15">
      <c r="A38" s="61" t="s">
        <v>70</v>
      </c>
      <c r="B38" s="27" t="s">
        <v>101</v>
      </c>
    </row>
    <row r="39" spans="1:2" ht="33" x14ac:dyDescent="0.15">
      <c r="A39" s="61" t="s">
        <v>70</v>
      </c>
      <c r="B39" s="27" t="s">
        <v>102</v>
      </c>
    </row>
    <row r="40" spans="1:2" x14ac:dyDescent="0.15">
      <c r="A40" s="64"/>
    </row>
    <row r="41" spans="1:2" ht="19.5" x14ac:dyDescent="0.15">
      <c r="A41" s="75" t="s">
        <v>103</v>
      </c>
      <c r="B41" s="73"/>
    </row>
    <row r="42" spans="1:2" ht="33" x14ac:dyDescent="0.15">
      <c r="A42" s="61" t="s">
        <v>70</v>
      </c>
      <c r="B42" s="27" t="s">
        <v>104</v>
      </c>
    </row>
    <row r="43" spans="1:2" x14ac:dyDescent="0.15">
      <c r="A43" s="61" t="s">
        <v>70</v>
      </c>
      <c r="B43" s="27" t="s">
        <v>105</v>
      </c>
    </row>
    <row r="44" spans="1:2" ht="30" customHeight="1" x14ac:dyDescent="0.15">
      <c r="A44" s="61" t="s">
        <v>70</v>
      </c>
      <c r="B44" s="27" t="s">
        <v>106</v>
      </c>
    </row>
    <row r="45" spans="1:2" x14ac:dyDescent="0.15">
      <c r="A45" s="65"/>
    </row>
    <row r="60" spans="2:2" x14ac:dyDescent="0.15">
      <c r="B60" s="30"/>
    </row>
  </sheetData>
  <sheetProtection sheet="1" objects="1" scenarios="1"/>
  <phoneticPr fontId="2"/>
  <pageMargins left="0.7" right="0.7" top="0.75" bottom="0.75" header="0.3" footer="0.3"/>
  <pageSetup paperSize="9" scale="5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09A0D-7ACC-42CA-B934-FFCBF13E55DE}">
  <sheetPr codeName="Sheet5"/>
  <dimension ref="A1:W22"/>
  <sheetViews>
    <sheetView workbookViewId="0">
      <selection activeCell="Q12" sqref="Q12"/>
    </sheetView>
  </sheetViews>
  <sheetFormatPr defaultColWidth="9" defaultRowHeight="10.5" x14ac:dyDescent="0.15"/>
  <cols>
    <col min="1" max="1" width="10.875" style="48" bestFit="1" customWidth="1"/>
    <col min="2" max="2" width="8.625" style="48" customWidth="1"/>
    <col min="3" max="3" width="2.25" style="48" customWidth="1"/>
    <col min="4" max="4" width="6.625" style="48" customWidth="1"/>
    <col min="5" max="5" width="4.25" style="48" customWidth="1"/>
    <col min="6" max="6" width="22.375" style="48" customWidth="1"/>
    <col min="7" max="7" width="2.625" style="48" customWidth="1"/>
    <col min="8" max="8" width="9.625" style="48" bestFit="1" customWidth="1"/>
    <col min="9" max="9" width="12.75" style="48" bestFit="1" customWidth="1"/>
    <col min="10" max="10" width="2.625" style="48" customWidth="1"/>
    <col min="11" max="11" width="7" style="48" bestFit="1" customWidth="1"/>
    <col min="12" max="12" width="12.75" style="48" bestFit="1" customWidth="1"/>
    <col min="13" max="13" width="2.25" style="48" customWidth="1"/>
    <col min="14" max="14" width="9" style="48"/>
    <col min="15" max="16" width="17.25" style="48" bestFit="1" customWidth="1"/>
    <col min="17" max="17" width="18.875" style="48" bestFit="1" customWidth="1"/>
    <col min="18" max="18" width="2.25" style="48" bestFit="1" customWidth="1"/>
    <col min="19" max="19" width="13.125" style="48" customWidth="1"/>
    <col min="20" max="20" width="2.25" style="48" bestFit="1" customWidth="1"/>
    <col min="21" max="16384" width="9" style="48"/>
  </cols>
  <sheetData>
    <row r="1" spans="1:23" x14ac:dyDescent="0.15">
      <c r="A1" s="47" t="s">
        <v>107</v>
      </c>
      <c r="D1" s="47" t="s">
        <v>14</v>
      </c>
      <c r="E1" s="47" t="s">
        <v>108</v>
      </c>
      <c r="F1" s="47" t="s">
        <v>109</v>
      </c>
      <c r="H1" s="47" t="s">
        <v>110</v>
      </c>
      <c r="I1" s="47" t="s">
        <v>108</v>
      </c>
      <c r="K1" s="47" t="s">
        <v>111</v>
      </c>
      <c r="L1" s="47" t="s">
        <v>108</v>
      </c>
      <c r="N1" s="47" t="s">
        <v>112</v>
      </c>
      <c r="O1" s="47" t="s">
        <v>113</v>
      </c>
      <c r="P1" s="47" t="s">
        <v>114</v>
      </c>
      <c r="Q1" s="47" t="s">
        <v>115</v>
      </c>
      <c r="R1" s="47" t="s">
        <v>116</v>
      </c>
      <c r="S1" s="47" t="s">
        <v>117</v>
      </c>
      <c r="T1" s="47" t="s">
        <v>116</v>
      </c>
      <c r="U1" s="47" t="s">
        <v>118</v>
      </c>
      <c r="V1" s="47" t="s">
        <v>119</v>
      </c>
    </row>
    <row r="2" spans="1:23" x14ac:dyDescent="0.15">
      <c r="A2" s="47" t="s">
        <v>120</v>
      </c>
      <c r="B2" s="48" t="str" cm="1">
        <f t="array" aca="1" ref="B2" ca="1">MID(CELL("filename", $A$1), FIND("]", CELL("filename", $A$1)) + 1, 100) &amp;"!"</f>
        <v>env!</v>
      </c>
      <c r="D2" s="48" t="s">
        <v>121</v>
      </c>
      <c r="E2" s="49">
        <f ca="1">YEAR(NOW())-IF(MONTH(NOW())&lt;4, 1, 0)</f>
        <v>2025</v>
      </c>
      <c r="F2" s="48" t="s">
        <v>122</v>
      </c>
      <c r="H2" s="48" t="s">
        <v>123</v>
      </c>
      <c r="I2" s="50" t="s">
        <v>124</v>
      </c>
      <c r="K2" s="48" t="s">
        <v>125</v>
      </c>
      <c r="L2" s="50" t="s">
        <v>126</v>
      </c>
      <c r="O2" s="50" t="s">
        <v>127</v>
      </c>
      <c r="P2" s="48" t="s">
        <v>127</v>
      </c>
      <c r="Q2" s="50" t="s">
        <v>128</v>
      </c>
      <c r="R2" s="48" t="str">
        <f t="shared" ref="R2:R18" si="0">IF(P:P=$S$2, ROW(), "")</f>
        <v/>
      </c>
      <c r="S2" s="48" t="str">
        <f>'申請書（1ページ）'!$E$22</f>
        <v>(ドロップダウンから選択するか手入力ください)</v>
      </c>
      <c r="T2" s="48" t="str">
        <f>IF(MIN(R:R)&gt;1, MIN(R:R), "")</f>
        <v/>
      </c>
      <c r="U2" s="50" t="str" cm="1">
        <f t="array" ref="U2">IF(ISNUMBER(_xlfn.SINGLE($T:$T)), INDEX($Q:$Q, _xlfn.SINGLE($T:$T)), "手入力してください。")</f>
        <v>手入力してください。</v>
      </c>
      <c r="V2" s="48" t="s">
        <v>129</v>
      </c>
      <c r="W2" s="48" t="s">
        <v>127</v>
      </c>
    </row>
    <row r="3" spans="1:23" x14ac:dyDescent="0.15">
      <c r="D3" s="48" t="s">
        <v>130</v>
      </c>
      <c r="E3" s="50" t="str">
        <f ca="1">IF(MONTH(NOW()) = 3, YEAR(NOW()), EndOfLine)</f>
        <v>---</v>
      </c>
      <c r="F3" s="48" t="s">
        <v>131</v>
      </c>
      <c r="I3" s="50" t="s">
        <v>132</v>
      </c>
      <c r="K3" s="48" t="s">
        <v>133</v>
      </c>
      <c r="L3" s="50" t="s">
        <v>134</v>
      </c>
      <c r="O3" s="50" t="s">
        <v>135</v>
      </c>
      <c r="P3" s="48" t="s">
        <v>127</v>
      </c>
      <c r="Q3" s="50" t="s">
        <v>136</v>
      </c>
      <c r="R3" s="48" t="str">
        <f t="shared" si="0"/>
        <v/>
      </c>
      <c r="T3" s="48" t="str">
        <f>IF(ISNUMBER(MATCH(T2+1, R:R, 0)), T2+1, "")</f>
        <v/>
      </c>
      <c r="U3" s="50" t="str" cm="1">
        <f t="array" ref="U3">IF(ISNUMBER(_xlfn.SINGLE($T:$T)), INDEX($Q:$Q, _xlfn.SINGLE($T:$T)), EndOfLine)</f>
        <v>---</v>
      </c>
      <c r="V3" s="48" t="s">
        <v>137</v>
      </c>
      <c r="W3" s="48" t="s">
        <v>138</v>
      </c>
    </row>
    <row r="4" spans="1:23" x14ac:dyDescent="0.15">
      <c r="E4" s="51" t="str">
        <f>EndOfLine</f>
        <v>---</v>
      </c>
      <c r="I4" s="50" t="s">
        <v>139</v>
      </c>
      <c r="L4" s="50" t="s">
        <v>140</v>
      </c>
      <c r="O4" s="50" t="s">
        <v>141</v>
      </c>
      <c r="P4" s="48" t="s">
        <v>135</v>
      </c>
      <c r="Q4" s="50" t="s">
        <v>142</v>
      </c>
      <c r="R4" s="48" t="str">
        <f t="shared" si="0"/>
        <v/>
      </c>
      <c r="T4" s="48" t="str">
        <f t="shared" ref="T4:T18" si="1">IF(ISNUMBER(MATCH(T3+1, R:R, 0)), T3+1, "")</f>
        <v/>
      </c>
      <c r="U4" s="50" t="str" cm="1">
        <f t="array" ref="U4">IF(ISNUMBER(_xlfn.SINGLE($T:$T)), INDEX($Q:$Q, _xlfn.SINGLE($T:$T)), EndOfLine)</f>
        <v>---</v>
      </c>
    </row>
    <row r="5" spans="1:23" x14ac:dyDescent="0.15">
      <c r="H5" s="48" t="s">
        <v>143</v>
      </c>
      <c r="I5" s="50" t="s">
        <v>144</v>
      </c>
      <c r="K5" s="48" t="s">
        <v>145</v>
      </c>
      <c r="L5" s="50" t="s">
        <v>146</v>
      </c>
      <c r="O5" s="50" t="s">
        <v>147</v>
      </c>
      <c r="P5" s="48" t="s">
        <v>141</v>
      </c>
      <c r="Q5" s="50" t="s">
        <v>138</v>
      </c>
      <c r="R5" s="48" t="str">
        <f t="shared" si="0"/>
        <v/>
      </c>
      <c r="T5" s="48" t="str">
        <f t="shared" si="1"/>
        <v/>
      </c>
      <c r="U5" s="50" t="str" cm="1">
        <f t="array" ref="U5">IF(ISNUMBER(_xlfn.SINGLE($T:$T)), INDEX($Q:$Q, _xlfn.SINGLE($T:$T)), EndOfLine)</f>
        <v>---</v>
      </c>
    </row>
    <row r="6" spans="1:23" x14ac:dyDescent="0.15">
      <c r="I6" s="50" t="s">
        <v>148</v>
      </c>
      <c r="L6" s="50" t="s">
        <v>149</v>
      </c>
      <c r="O6" s="50" t="s">
        <v>150</v>
      </c>
      <c r="P6" s="48" t="s">
        <v>141</v>
      </c>
      <c r="Q6" s="50" t="s">
        <v>151</v>
      </c>
      <c r="R6" s="48" t="str">
        <f t="shared" si="0"/>
        <v/>
      </c>
      <c r="T6" s="48" t="str">
        <f t="shared" si="1"/>
        <v/>
      </c>
      <c r="U6" s="50" t="str" cm="1">
        <f t="array" ref="U6">IF(ISNUMBER(_xlfn.SINGLE($T:$T)), INDEX($Q:$Q, _xlfn.SINGLE($T:$T)), EndOfLine)</f>
        <v>---</v>
      </c>
    </row>
    <row r="7" spans="1:23" x14ac:dyDescent="0.15">
      <c r="I7" s="50" t="s">
        <v>152</v>
      </c>
      <c r="L7" s="51" t="str">
        <f>EndOfLine</f>
        <v>---</v>
      </c>
      <c r="O7" s="50" t="s">
        <v>153</v>
      </c>
      <c r="P7" s="48" t="s">
        <v>141</v>
      </c>
      <c r="Q7" s="50" t="s">
        <v>154</v>
      </c>
      <c r="R7" s="48" t="str">
        <f t="shared" si="0"/>
        <v/>
      </c>
      <c r="T7" s="48" t="str">
        <f t="shared" si="1"/>
        <v/>
      </c>
      <c r="U7" s="50" t="str" cm="1">
        <f t="array" ref="U7">IF(ISNUMBER(_xlfn.SINGLE($T:$T)), INDEX($Q:$Q, _xlfn.SINGLE($T:$T)), EndOfLine)</f>
        <v>---</v>
      </c>
    </row>
    <row r="8" spans="1:23" x14ac:dyDescent="0.15">
      <c r="I8" s="50" t="s">
        <v>155</v>
      </c>
      <c r="O8" s="50" t="s">
        <v>156</v>
      </c>
      <c r="P8" s="48" t="s">
        <v>141</v>
      </c>
      <c r="Q8" s="50" t="s">
        <v>157</v>
      </c>
      <c r="R8" s="48" t="str">
        <f t="shared" si="0"/>
        <v/>
      </c>
      <c r="T8" s="48" t="str">
        <f t="shared" si="1"/>
        <v/>
      </c>
      <c r="U8" s="50" t="str" cm="1">
        <f t="array" ref="U8">IF(ISNUMBER(_xlfn.SINGLE($T:$T)), INDEX($Q:$Q, _xlfn.SINGLE($T:$T)), EndOfLine)</f>
        <v>---</v>
      </c>
    </row>
    <row r="9" spans="1:23" x14ac:dyDescent="0.15">
      <c r="I9" s="50" t="s">
        <v>158</v>
      </c>
      <c r="O9" s="51" t="str">
        <f>EndOfLine</f>
        <v>---</v>
      </c>
      <c r="P9" s="48" t="s">
        <v>147</v>
      </c>
      <c r="Q9" s="50" t="s">
        <v>159</v>
      </c>
      <c r="R9" s="48" t="str">
        <f t="shared" si="0"/>
        <v/>
      </c>
      <c r="T9" s="48" t="str">
        <f t="shared" si="1"/>
        <v/>
      </c>
      <c r="U9" s="50" t="str" cm="1">
        <f t="array" ref="U9">IF(ISNUMBER(_xlfn.SINGLE($T:$T)), INDEX($Q:$Q, _xlfn.SINGLE($T:$T)), EndOfLine)</f>
        <v>---</v>
      </c>
    </row>
    <row r="10" spans="1:23" x14ac:dyDescent="0.15">
      <c r="I10" s="50" t="s">
        <v>160</v>
      </c>
      <c r="P10" s="48" t="s">
        <v>147</v>
      </c>
      <c r="Q10" s="50" t="s">
        <v>161</v>
      </c>
      <c r="R10" s="48" t="str">
        <f t="shared" si="0"/>
        <v/>
      </c>
      <c r="T10" s="48" t="str">
        <f t="shared" si="1"/>
        <v/>
      </c>
      <c r="U10" s="50" t="str" cm="1">
        <f t="array" ref="U10">IF(ISNUMBER(_xlfn.SINGLE($T:$T)), INDEX($Q:$Q, _xlfn.SINGLE($T:$T)), EndOfLine)</f>
        <v>---</v>
      </c>
    </row>
    <row r="11" spans="1:23" x14ac:dyDescent="0.15">
      <c r="H11" s="48" t="s">
        <v>162</v>
      </c>
      <c r="I11" s="50" t="s">
        <v>163</v>
      </c>
      <c r="P11" s="48" t="s">
        <v>147</v>
      </c>
      <c r="Q11" s="50" t="s">
        <v>185</v>
      </c>
      <c r="R11" s="48" t="str">
        <f t="shared" si="0"/>
        <v/>
      </c>
      <c r="T11" s="48" t="str">
        <f t="shared" si="1"/>
        <v/>
      </c>
      <c r="U11" s="50" t="str" cm="1">
        <f t="array" ref="U11">IF(ISNUMBER(_xlfn.SINGLE($T:$T)), INDEX($Q:$Q, _xlfn.SINGLE($T:$T)), EndOfLine)</f>
        <v>---</v>
      </c>
    </row>
    <row r="12" spans="1:23" x14ac:dyDescent="0.15">
      <c r="I12" s="50" t="s">
        <v>165</v>
      </c>
      <c r="P12" s="48" t="s">
        <v>150</v>
      </c>
      <c r="Q12" s="50" t="s">
        <v>164</v>
      </c>
      <c r="R12" s="48" t="str">
        <f t="shared" si="0"/>
        <v/>
      </c>
      <c r="T12" s="48" t="str">
        <f t="shared" si="1"/>
        <v/>
      </c>
      <c r="U12" s="50" t="str" cm="1">
        <f t="array" ref="U12">IF(ISNUMBER(_xlfn.SINGLE($T:$T)), INDEX($Q:$Q, _xlfn.SINGLE($T:$T)), EndOfLine)</f>
        <v>---</v>
      </c>
    </row>
    <row r="13" spans="1:23" x14ac:dyDescent="0.15">
      <c r="I13" s="50" t="s">
        <v>168</v>
      </c>
      <c r="P13" s="48" t="s">
        <v>166</v>
      </c>
      <c r="Q13" s="50" t="s">
        <v>167</v>
      </c>
      <c r="R13" s="48" t="str">
        <f t="shared" si="0"/>
        <v/>
      </c>
      <c r="T13" s="48" t="str">
        <f t="shared" si="1"/>
        <v/>
      </c>
      <c r="U13" s="50" t="str" cm="1">
        <f t="array" ref="U13">IF(ISNUMBER(_xlfn.SINGLE($T:$T)), INDEX($Q:$Q, _xlfn.SINGLE($T:$T)), EndOfLine)</f>
        <v>---</v>
      </c>
    </row>
    <row r="14" spans="1:23" x14ac:dyDescent="0.15">
      <c r="H14" s="48" t="s">
        <v>170</v>
      </c>
      <c r="I14" s="50" t="s">
        <v>171</v>
      </c>
      <c r="P14" s="48" t="s">
        <v>166</v>
      </c>
      <c r="Q14" s="50" t="s">
        <v>169</v>
      </c>
      <c r="R14" s="48" t="str">
        <f t="shared" si="0"/>
        <v/>
      </c>
      <c r="T14" s="48" t="str">
        <f t="shared" si="1"/>
        <v/>
      </c>
      <c r="U14" s="50" t="str" cm="1">
        <f t="array" ref="U14">IF(ISNUMBER(_xlfn.SINGLE($T:$T)), INDEX($Q:$Q, _xlfn.SINGLE($T:$T)), EndOfLine)</f>
        <v>---</v>
      </c>
    </row>
    <row r="15" spans="1:23" x14ac:dyDescent="0.15">
      <c r="I15" s="50" t="s">
        <v>173</v>
      </c>
      <c r="P15" s="48" t="s">
        <v>153</v>
      </c>
      <c r="Q15" s="50" t="s">
        <v>172</v>
      </c>
      <c r="R15" s="48" t="str">
        <f t="shared" si="0"/>
        <v/>
      </c>
      <c r="T15" s="48" t="str">
        <f t="shared" si="1"/>
        <v/>
      </c>
      <c r="U15" s="50" t="str" cm="1">
        <f t="array" ref="U15">IF(ISNUMBER(_xlfn.SINGLE($T:$T)), INDEX($Q:$Q, _xlfn.SINGLE($T:$T)), EndOfLine)</f>
        <v>---</v>
      </c>
    </row>
    <row r="16" spans="1:23" x14ac:dyDescent="0.15">
      <c r="I16" s="50" t="s">
        <v>175</v>
      </c>
      <c r="P16" s="48" t="s">
        <v>153</v>
      </c>
      <c r="Q16" s="50" t="s">
        <v>174</v>
      </c>
      <c r="R16" s="48" t="str">
        <f t="shared" si="0"/>
        <v/>
      </c>
      <c r="T16" s="48" t="str">
        <f t="shared" si="1"/>
        <v/>
      </c>
      <c r="U16" s="50" t="str" cm="1">
        <f t="array" ref="U16">IF(ISNUMBER(_xlfn.SINGLE($T:$T)), INDEX($Q:$Q, _xlfn.SINGLE($T:$T)), EndOfLine)</f>
        <v>---</v>
      </c>
    </row>
    <row r="17" spans="1:21" x14ac:dyDescent="0.15">
      <c r="I17" s="50" t="s">
        <v>178</v>
      </c>
      <c r="P17" s="48" t="s">
        <v>176</v>
      </c>
      <c r="Q17" s="48" t="s">
        <v>177</v>
      </c>
      <c r="R17" s="48" t="str">
        <f t="shared" si="0"/>
        <v/>
      </c>
      <c r="T17" s="48" t="str">
        <f t="shared" si="1"/>
        <v/>
      </c>
      <c r="U17" s="50" t="str" cm="1">
        <f t="array" ref="U17">IF(ISNUMBER(_xlfn.SINGLE($T:$T)), INDEX($Q:$Q, _xlfn.SINGLE($T:$T)), EndOfLine)</f>
        <v>---</v>
      </c>
    </row>
    <row r="18" spans="1:21" x14ac:dyDescent="0.15">
      <c r="I18" s="51" t="str">
        <f>EndOfLine</f>
        <v>---</v>
      </c>
      <c r="P18" s="48" t="s">
        <v>156</v>
      </c>
      <c r="Q18" s="50" t="s">
        <v>179</v>
      </c>
      <c r="R18" s="48" t="str">
        <f t="shared" si="0"/>
        <v/>
      </c>
      <c r="T18" s="48" t="str">
        <f t="shared" si="1"/>
        <v/>
      </c>
      <c r="U18" s="50" t="str" cm="1">
        <f t="array" ref="U18">IF(ISNUMBER(_xlfn.SINGLE($T:$T)), INDEX($Q:$Q, _xlfn.SINGLE($T:$T)), EndOfLine)</f>
        <v>---</v>
      </c>
    </row>
    <row r="19" spans="1:21" x14ac:dyDescent="0.15">
      <c r="P19" s="48" t="s">
        <v>156</v>
      </c>
      <c r="Q19" s="50" t="s">
        <v>156</v>
      </c>
    </row>
    <row r="21" spans="1:21" s="52" customFormat="1" x14ac:dyDescent="0.15">
      <c r="A21" s="52" t="str" cm="1">
        <f t="array" aca="1" ref="A21" ca="1" xml:space="preserve"> IF(INDIRECT("EndOfLine") = Next, "EndOfLine", "!!! Error !!!")</f>
        <v>EndOfLine</v>
      </c>
      <c r="D21" s="52" t="s">
        <v>180</v>
      </c>
      <c r="E21" s="52">
        <f ca="1">MATCH(EndOfLine, Prevs, 0) -1</f>
        <v>2</v>
      </c>
      <c r="H21" s="52" t="s">
        <v>180</v>
      </c>
      <c r="I21" s="52">
        <f ca="1">MATCH(EndOfLine, Prevs, 0) -1</f>
        <v>17</v>
      </c>
      <c r="K21" s="52" t="s">
        <v>180</v>
      </c>
      <c r="L21" s="52">
        <f ca="1">MATCH(EndOfLine, Prevs, 0) -1</f>
        <v>6</v>
      </c>
      <c r="N21" s="52" t="s">
        <v>180</v>
      </c>
      <c r="O21" s="52">
        <f ca="1">MATCH(EndOfLine, Prevs, 0) -1</f>
        <v>8</v>
      </c>
      <c r="U21" s="52">
        <f ca="1">MATCH(EndOfLine, Prevs, 0) -1</f>
        <v>2</v>
      </c>
    </row>
    <row r="22" spans="1:21" s="52" customFormat="1" x14ac:dyDescent="0.15">
      <c r="A22" s="82" t="s">
        <v>181</v>
      </c>
      <c r="D22" s="52" t="s">
        <v>108</v>
      </c>
      <c r="E22" s="52" t="str" cm="1">
        <f t="array" aca="1" ref="E22" ca="1" xml:space="preserve"> $B$2 &amp; ADDRESS(2, COLUMN()) &amp;":"&amp; ADDRESS(Prev, COLUMN())</f>
        <v>env!$E$2:$E$2</v>
      </c>
      <c r="H22" s="52" t="s">
        <v>108</v>
      </c>
      <c r="I22" s="52" t="str" cm="1">
        <f t="array" aca="1" ref="I22" ca="1" xml:space="preserve"> $B$2 &amp; ADDRESS(2, COLUMN()) &amp;":"&amp; ADDRESS(Prev, COLUMN())</f>
        <v>env!$I$2:$I$17</v>
      </c>
      <c r="K22" s="52" t="s">
        <v>108</v>
      </c>
      <c r="L22" s="52" t="str" cm="1">
        <f t="array" aca="1" ref="L22" ca="1" xml:space="preserve"> $B$2 &amp; ADDRESS(2, COLUMN()) &amp;":"&amp; ADDRESS(Prev, COLUMN())</f>
        <v>env!$L$2:$L$6</v>
      </c>
      <c r="N22" s="52" t="s">
        <v>108</v>
      </c>
      <c r="O22" s="52" t="str" cm="1">
        <f t="array" aca="1" ref="O22" ca="1" xml:space="preserve"> $B$2 &amp; ADDRESS(2, COLUMN()) &amp;":"&amp; ADDRESS(Prev, COLUMN())</f>
        <v>env!$O$2:$O$8</v>
      </c>
      <c r="U22" s="52" t="str" cm="1">
        <f t="array" aca="1" ref="U22" ca="1" xml:space="preserve"> $B$2 &amp; ADDRESS(2, COLUMN()) &amp;":"&amp; ADDRESS(Prev, COLUMN())</f>
        <v>env!$U$2:$U$2</v>
      </c>
    </row>
  </sheetData>
  <sheetProtection algorithmName="SHA-512" hashValue="H5zMjAXHwXRMJfY78fb3yHEsXEOozt1ulijvl/uABEAU7gy7awv+ZGHTk1Qvk/NbvtIln2DI0LmN5xBkrdJOPw==" saltValue="IZyTPyeU8sj3MIrda7J8xA==" spinCount="100000" sheet="1" objects="1" scenarios="1"/>
  <phoneticPr fontId="2"/>
  <dataValidations disablePrompts="1" count="3">
    <dataValidation type="list" allowBlank="1" showInputMessage="1" showErrorMessage="1" sqref="E24" xr:uid="{8A6CB067-8068-4C5F-A132-C3957045868C}">
      <formula1>INDIRECT($E$22)</formula1>
    </dataValidation>
    <dataValidation type="list" allowBlank="1" showInputMessage="1" showErrorMessage="1" sqref="W2" xr:uid="{82D1C269-EA0A-4550-BBE4-47683E039E3F}">
      <formula1>INDIRECT($O$22)</formula1>
    </dataValidation>
    <dataValidation type="list" allowBlank="1" showInputMessage="1" showErrorMessage="1" sqref="W3" xr:uid="{7C7508C0-F929-4852-8FE8-6CA4AA93E599}">
      <formula1>INDIRECT($U$22)</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71979d8-faa4-4822-b524-49443f3c2d69">
      <Terms xmlns="http://schemas.microsoft.com/office/infopath/2007/PartnerControls"/>
    </lcf76f155ced4ddcb4097134ff3c332f>
    <TaxCatchAll xmlns="92616050-ef1e-44f8-a625-b80c30a41f9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2457FB3181E7743865FC1175DA91041" ma:contentTypeVersion="20" ma:contentTypeDescription="新しいドキュメントを作成します。" ma:contentTypeScope="" ma:versionID="c3e2ac962f46e9b061507c50199c109f">
  <xsd:schema xmlns:xsd="http://www.w3.org/2001/XMLSchema" xmlns:xs="http://www.w3.org/2001/XMLSchema" xmlns:p="http://schemas.microsoft.com/office/2006/metadata/properties" xmlns:ns2="971979d8-faa4-4822-b524-49443f3c2d69" xmlns:ns3="92616050-ef1e-44f8-a625-b80c30a41f9c" targetNamespace="http://schemas.microsoft.com/office/2006/metadata/properties" ma:root="true" ma:fieldsID="b3fa76e519fe83939932e4e5373e3190" ns2:_="" ns3:_="">
    <xsd:import namespace="971979d8-faa4-4822-b524-49443f3c2d69"/>
    <xsd:import namespace="92616050-ef1e-44f8-a625-b80c30a41f9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1979d8-faa4-4822-b524-49443f3c2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3e2b44da-a643-41f9-8ef5-317b594750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616050-ef1e-44f8-a625-b80c30a41f9c" elementFormDefault="qualified">
    <xsd:import namespace="http://schemas.microsoft.com/office/2006/documentManagement/types"/>
    <xsd:import namespace="http://schemas.microsoft.com/office/infopath/2007/PartnerControls"/>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a2aba5ac-f181-4457-adf5-06a5b74a1c9f}" ma:internalName="TaxCatchAll" ma:showField="CatchAllData" ma:web="92616050-ef1e-44f8-a625-b80c30a41f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C290E7-B4DF-4609-8592-915C9B7869B9}">
  <ds:schemaRefs>
    <ds:schemaRef ds:uri="http://schemas.openxmlformats.org/package/2006/metadata/core-properties"/>
    <ds:schemaRef ds:uri="971979d8-faa4-4822-b524-49443f3c2d69"/>
    <ds:schemaRef ds:uri="http://www.w3.org/XML/1998/namespace"/>
    <ds:schemaRef ds:uri="http://purl.org/dc/terms/"/>
    <ds:schemaRef ds:uri="http://schemas.microsoft.com/office/infopath/2007/PartnerControls"/>
    <ds:schemaRef ds:uri="http://purl.org/dc/elements/1.1/"/>
    <ds:schemaRef ds:uri="http://schemas.microsoft.com/office/2006/documentManagement/types"/>
    <ds:schemaRef ds:uri="92616050-ef1e-44f8-a625-b80c30a41f9c"/>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028461C-3AFD-442E-B2D6-44138152FF9F}">
  <ds:schemaRefs>
    <ds:schemaRef ds:uri="http://schemas.microsoft.com/sharepoint/v3/contenttype/forms"/>
  </ds:schemaRefs>
</ds:datastoreItem>
</file>

<file path=customXml/itemProps3.xml><?xml version="1.0" encoding="utf-8"?>
<ds:datastoreItem xmlns:ds="http://schemas.openxmlformats.org/officeDocument/2006/customXml" ds:itemID="{5C56D66C-99A1-4088-84CC-FDE824288F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1979d8-faa4-4822-b524-49443f3c2d69"/>
    <ds:schemaRef ds:uri="92616050-ef1e-44f8-a625-b80c30a41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申請書（1ページ）</vt:lpstr>
      <vt:lpstr>申請書（別紙A）</vt:lpstr>
      <vt:lpstr>申請書（別紙B）</vt:lpstr>
      <vt:lpstr>申請要領</vt:lpstr>
      <vt:lpstr>env</vt:lpstr>
      <vt:lpstr>EndOfLine</vt:lpstr>
      <vt:lpstr>'申請書（1ページ）'!Print_Area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髙梨基治個人</dc:creator>
  <cp:keywords/>
  <dc:description/>
  <cp:lastModifiedBy>髙梨基治</cp:lastModifiedBy>
  <cp:revision/>
  <dcterms:created xsi:type="dcterms:W3CDTF">2017-03-06T07:11:40Z</dcterms:created>
  <dcterms:modified xsi:type="dcterms:W3CDTF">2025-10-21T00:37:00Z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0x010100E2457FB3181E7743865FC1175DA91041</vt:lpwstr>
  </property>
  <property fmtid="{D5CDD505-2E9C-101B-9397-08002B2CF9AE}" pid="3" name="MediaServiceImageTags">
    <vt:lpwstr/>
  </property>
</Properties>
</file>